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-CAR-001\Documents\Gustavo\2025\Proposiciones\602\"/>
    </mc:Choice>
  </mc:AlternateContent>
  <bookViews>
    <workbookView xWindow="0" yWindow="0" windowWidth="25125" windowHeight="12030" activeTab="3"/>
  </bookViews>
  <sheets>
    <sheet name="2023 detallado" sheetId="1" r:id="rId1"/>
    <sheet name="2024 detallado" sheetId="2" r:id="rId2"/>
    <sheet name="2025 detallado" sheetId="3" r:id="rId3"/>
    <sheet name="Resumen vigencias" sheetId="5" r:id="rId4"/>
    <sheet name="Comparativo vigencias" sheetId="6" r:id="rId5"/>
    <sheet name="Giros por aplicar" sheetId="7" r:id="rId6"/>
  </sheets>
  <definedNames>
    <definedName name="_xlnm._FilterDatabase" localSheetId="0" hidden="1">'2023 detallado'!$A$2:$K$103</definedName>
    <definedName name="_xlnm._FilterDatabase" localSheetId="1" hidden="1">'2024 detallado'!$A$2:$K$102</definedName>
    <definedName name="_xlnm._FilterDatabase" localSheetId="2" hidden="1">'2025 detallado'!$A$2:$K$102</definedName>
    <definedName name="_xlnm._FilterDatabase" localSheetId="5" hidden="1">'Giros por aplicar'!$A$1:$Q$282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1" i="7" l="1"/>
  <c r="O282" i="7" s="1"/>
  <c r="N281" i="7"/>
  <c r="M281" i="7"/>
  <c r="L281" i="7"/>
  <c r="L282" i="7" s="1"/>
  <c r="K281" i="7"/>
  <c r="K282" i="7" s="1"/>
  <c r="J281" i="7"/>
  <c r="J282" i="7" s="1"/>
  <c r="I281" i="7"/>
  <c r="I282" i="7" s="1"/>
  <c r="H281" i="7"/>
  <c r="H282" i="7" s="1"/>
  <c r="G281" i="7"/>
  <c r="G282" i="7" s="1"/>
  <c r="F281" i="7"/>
  <c r="P280" i="7"/>
  <c r="P279" i="7"/>
  <c r="P278" i="7"/>
  <c r="P277" i="7"/>
  <c r="P276" i="7"/>
  <c r="P275" i="7"/>
  <c r="P274" i="7"/>
  <c r="P273" i="7"/>
  <c r="P272" i="7"/>
  <c r="P271" i="7"/>
  <c r="P270" i="7"/>
  <c r="P269" i="7"/>
  <c r="P268" i="7"/>
  <c r="P267" i="7"/>
  <c r="P266" i="7"/>
  <c r="P265" i="7"/>
  <c r="P264" i="7"/>
  <c r="P263" i="7"/>
  <c r="P262" i="7"/>
  <c r="P261" i="7"/>
  <c r="P260" i="7"/>
  <c r="P259" i="7"/>
  <c r="P258" i="7"/>
  <c r="P257" i="7"/>
  <c r="P256" i="7"/>
  <c r="P255" i="7"/>
  <c r="P254" i="7"/>
  <c r="P253" i="7"/>
  <c r="P252" i="7"/>
  <c r="P251" i="7"/>
  <c r="P250" i="7"/>
  <c r="P249" i="7"/>
  <c r="P248" i="7"/>
  <c r="P247" i="7"/>
  <c r="P246" i="7"/>
  <c r="P245" i="7"/>
  <c r="P244" i="7"/>
  <c r="P243" i="7"/>
  <c r="P242" i="7"/>
  <c r="P241" i="7"/>
  <c r="P240" i="7"/>
  <c r="P239" i="7"/>
  <c r="P238" i="7"/>
  <c r="P237" i="7"/>
  <c r="P236" i="7"/>
  <c r="P235" i="7"/>
  <c r="P234" i="7"/>
  <c r="P233" i="7"/>
  <c r="P232" i="7"/>
  <c r="P231" i="7"/>
  <c r="P230" i="7"/>
  <c r="P229" i="7"/>
  <c r="P228" i="7"/>
  <c r="P227" i="7"/>
  <c r="P226" i="7"/>
  <c r="P225" i="7"/>
  <c r="P224" i="7"/>
  <c r="P223" i="7"/>
  <c r="P222" i="7"/>
  <c r="P221" i="7"/>
  <c r="P220" i="7"/>
  <c r="P219" i="7"/>
  <c r="P218" i="7"/>
  <c r="P217" i="7"/>
  <c r="P216" i="7"/>
  <c r="P215" i="7"/>
  <c r="P214" i="7"/>
  <c r="P213" i="7"/>
  <c r="P212" i="7"/>
  <c r="P211" i="7"/>
  <c r="P210" i="7"/>
  <c r="P209" i="7"/>
  <c r="P208" i="7"/>
  <c r="P207" i="7"/>
  <c r="P206" i="7"/>
  <c r="P205" i="7"/>
  <c r="P204" i="7"/>
  <c r="P203" i="7"/>
  <c r="P202" i="7"/>
  <c r="P201" i="7"/>
  <c r="P200" i="7"/>
  <c r="P199" i="7"/>
  <c r="P198" i="7"/>
  <c r="P197" i="7"/>
  <c r="P196" i="7"/>
  <c r="P195" i="7"/>
  <c r="P194" i="7"/>
  <c r="P193" i="7"/>
  <c r="P192" i="7"/>
  <c r="P191" i="7"/>
  <c r="P190" i="7"/>
  <c r="P189" i="7"/>
  <c r="P188" i="7"/>
  <c r="P187" i="7"/>
  <c r="P186" i="7"/>
  <c r="P185" i="7"/>
  <c r="P184" i="7"/>
  <c r="P183" i="7"/>
  <c r="P182" i="7"/>
  <c r="P181" i="7"/>
  <c r="P180" i="7"/>
  <c r="P179" i="7"/>
  <c r="P178" i="7"/>
  <c r="P177" i="7"/>
  <c r="P176" i="7"/>
  <c r="P175" i="7"/>
  <c r="P174" i="7"/>
  <c r="P173" i="7"/>
  <c r="P172" i="7"/>
  <c r="P171" i="7"/>
  <c r="P170" i="7"/>
  <c r="P169" i="7"/>
  <c r="P168" i="7"/>
  <c r="P167" i="7"/>
  <c r="P166" i="7"/>
  <c r="P165" i="7"/>
  <c r="P164" i="7"/>
  <c r="P163" i="7"/>
  <c r="P162" i="7"/>
  <c r="P161" i="7"/>
  <c r="P160" i="7"/>
  <c r="P159" i="7"/>
  <c r="P158" i="7"/>
  <c r="P157" i="7"/>
  <c r="P156" i="7"/>
  <c r="P155" i="7"/>
  <c r="P154" i="7"/>
  <c r="P153" i="7"/>
  <c r="P152" i="7"/>
  <c r="P151" i="7"/>
  <c r="P150" i="7"/>
  <c r="P149" i="7"/>
  <c r="P148" i="7"/>
  <c r="P147" i="7"/>
  <c r="P146" i="7"/>
  <c r="P145" i="7"/>
  <c r="P144" i="7"/>
  <c r="P143" i="7"/>
  <c r="P142" i="7"/>
  <c r="P141" i="7"/>
  <c r="P140" i="7"/>
  <c r="P139" i="7"/>
  <c r="P138" i="7"/>
  <c r="P137" i="7"/>
  <c r="P136" i="7"/>
  <c r="P135" i="7"/>
  <c r="P134" i="7"/>
  <c r="P133" i="7"/>
  <c r="P132" i="7"/>
  <c r="P131" i="7"/>
  <c r="P130" i="7"/>
  <c r="P129" i="7"/>
  <c r="P128" i="7"/>
  <c r="P127" i="7"/>
  <c r="P126" i="7"/>
  <c r="P125" i="7"/>
  <c r="P124" i="7"/>
  <c r="P123" i="7"/>
  <c r="P122" i="7"/>
  <c r="P121" i="7"/>
  <c r="P120" i="7"/>
  <c r="P119" i="7"/>
  <c r="P118" i="7"/>
  <c r="P117" i="7"/>
  <c r="P116" i="7"/>
  <c r="P115" i="7"/>
  <c r="P114" i="7"/>
  <c r="P113" i="7"/>
  <c r="P112" i="7"/>
  <c r="P111" i="7"/>
  <c r="P110" i="7"/>
  <c r="P109" i="7"/>
  <c r="P108" i="7"/>
  <c r="P107" i="7"/>
  <c r="P106" i="7"/>
  <c r="P105" i="7"/>
  <c r="P104" i="7"/>
  <c r="P103" i="7"/>
  <c r="P102" i="7"/>
  <c r="P101" i="7"/>
  <c r="P100" i="7"/>
  <c r="P99" i="7"/>
  <c r="P98" i="7"/>
  <c r="P97" i="7"/>
  <c r="P96" i="7"/>
  <c r="P95" i="7"/>
  <c r="P94" i="7"/>
  <c r="P93" i="7"/>
  <c r="P92" i="7"/>
  <c r="P91" i="7"/>
  <c r="P90" i="7"/>
  <c r="P89" i="7"/>
  <c r="P88" i="7"/>
  <c r="P87" i="7"/>
  <c r="P86" i="7"/>
  <c r="P85" i="7"/>
  <c r="P84" i="7"/>
  <c r="P83" i="7"/>
  <c r="P82" i="7"/>
  <c r="P81" i="7"/>
  <c r="P80" i="7"/>
  <c r="P79" i="7"/>
  <c r="P78" i="7"/>
  <c r="P77" i="7"/>
  <c r="P76" i="7"/>
  <c r="P75" i="7"/>
  <c r="P74" i="7"/>
  <c r="P73" i="7"/>
  <c r="P72" i="7"/>
  <c r="P71" i="7"/>
  <c r="P70" i="7"/>
  <c r="P69" i="7"/>
  <c r="P68" i="7"/>
  <c r="P67" i="7"/>
  <c r="P66" i="7"/>
  <c r="P65" i="7"/>
  <c r="P64" i="7"/>
  <c r="P63" i="7"/>
  <c r="P62" i="7"/>
  <c r="P61" i="7"/>
  <c r="P60" i="7"/>
  <c r="P59" i="7"/>
  <c r="P58" i="7"/>
  <c r="P57" i="7"/>
  <c r="P56" i="7"/>
  <c r="P55" i="7"/>
  <c r="P54" i="7"/>
  <c r="P53" i="7"/>
  <c r="P52" i="7"/>
  <c r="P51" i="7"/>
  <c r="P50" i="7"/>
  <c r="P49" i="7"/>
  <c r="P48" i="7"/>
  <c r="P47" i="7"/>
  <c r="P46" i="7"/>
  <c r="P45" i="7"/>
  <c r="P44" i="7"/>
  <c r="P43" i="7"/>
  <c r="P42" i="7"/>
  <c r="P41" i="7"/>
  <c r="P40" i="7"/>
  <c r="P39" i="7"/>
  <c r="P38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P8" i="7"/>
  <c r="P7" i="7"/>
  <c r="P6" i="7"/>
  <c r="P5" i="7"/>
  <c r="P4" i="7"/>
  <c r="P3" i="7"/>
  <c r="P2" i="7"/>
  <c r="N282" i="7" l="1"/>
  <c r="K11" i="6" l="1"/>
  <c r="J11" i="6"/>
  <c r="K10" i="6"/>
  <c r="J10" i="6"/>
  <c r="I11" i="6"/>
  <c r="H11" i="6"/>
  <c r="I10" i="6"/>
  <c r="H10" i="6"/>
  <c r="I37" i="5"/>
  <c r="H37" i="5"/>
  <c r="G37" i="5"/>
  <c r="F37" i="5"/>
  <c r="E37" i="5"/>
  <c r="D37" i="5"/>
  <c r="C37" i="5"/>
  <c r="B37" i="5"/>
  <c r="I24" i="5"/>
  <c r="H24" i="5"/>
  <c r="G24" i="5"/>
  <c r="F24" i="5"/>
  <c r="E24" i="5"/>
  <c r="D24" i="5"/>
  <c r="C24" i="5"/>
  <c r="B24" i="5"/>
  <c r="I11" i="5"/>
  <c r="H11" i="5"/>
  <c r="G11" i="5"/>
  <c r="F11" i="5"/>
  <c r="E11" i="5"/>
  <c r="D11" i="5"/>
  <c r="C11" i="5"/>
  <c r="B11" i="5"/>
  <c r="K9" i="6"/>
  <c r="K8" i="6"/>
  <c r="K7" i="6"/>
  <c r="K6" i="6"/>
  <c r="K5" i="6"/>
  <c r="K4" i="6"/>
  <c r="K3" i="6"/>
  <c r="J9" i="6"/>
  <c r="J8" i="6"/>
  <c r="J7" i="6"/>
  <c r="J6" i="6"/>
  <c r="J5" i="6"/>
  <c r="J4" i="6"/>
  <c r="J3" i="6"/>
  <c r="I8" i="6"/>
  <c r="I7" i="6"/>
  <c r="I6" i="6"/>
  <c r="I5" i="6"/>
  <c r="I4" i="6"/>
  <c r="I3" i="6"/>
  <c r="I9" i="6"/>
  <c r="H4" i="6"/>
  <c r="H5" i="6"/>
  <c r="H6" i="6"/>
  <c r="H7" i="6"/>
  <c r="H8" i="6"/>
  <c r="H9" i="6"/>
  <c r="H3" i="6"/>
  <c r="J68" i="1" l="1"/>
  <c r="J87" i="1"/>
  <c r="J56" i="1"/>
  <c r="J45" i="1"/>
  <c r="J39" i="1"/>
  <c r="J19" i="1"/>
  <c r="I3" i="1"/>
  <c r="H68" i="1" l="1"/>
  <c r="I68" i="1"/>
  <c r="G68" i="1"/>
  <c r="F68" i="1"/>
  <c r="E68" i="1"/>
  <c r="B68" i="1"/>
  <c r="C68" i="1"/>
  <c r="D68" i="1"/>
</calcChain>
</file>

<file path=xl/sharedStrings.xml><?xml version="1.0" encoding="utf-8"?>
<sst xmlns="http://schemas.openxmlformats.org/spreadsheetml/2006/main" count="1641" uniqueCount="481">
  <si>
    <t>RÉGIMEN CONTRIBUTIVO</t>
  </si>
  <si>
    <t>Subconcepto</t>
  </si>
  <si>
    <t>De 91 a 180</t>
  </si>
  <si>
    <t>De 181 a 360</t>
  </si>
  <si>
    <t>Mayor 360</t>
  </si>
  <si>
    <t>Total Cartera Radicada</t>
  </si>
  <si>
    <t>Sin Facturar o con Facturación Pendiente de Radicar</t>
  </si>
  <si>
    <t>...EPS008-Compensar EPS</t>
  </si>
  <si>
    <t>...EPS017-Famisanar LTDA EPS</t>
  </si>
  <si>
    <t>...EPS002-Salud Total SA EPS</t>
  </si>
  <si>
    <t>...EPS005-Sanitas EPS</t>
  </si>
  <si>
    <t>...EPS018-Servicio Occidental de Salud SA SOS EPS</t>
  </si>
  <si>
    <t>...EPS010-Sura EPS</t>
  </si>
  <si>
    <t>...EPS037-Nueva EPS SA</t>
  </si>
  <si>
    <t>...MovilidadRC-EPSS040-SAVIA SALUD EPSS -Alianza Medellín Antioquia EPS SAS</t>
  </si>
  <si>
    <t>...MovilidadRC-CCFC55-CAJACOPI Atlántico -CCF</t>
  </si>
  <si>
    <t>...MovilidadRC-EPSC25-Capresoca EPS</t>
  </si>
  <si>
    <t>...MovilidadRC-EPSSC34-Capital Salud EPSS SAS</t>
  </si>
  <si>
    <t>...MovilidadRC-ESSC24-COOSALUD EPS S.A.</t>
  </si>
  <si>
    <t>...MovilidadRC-ESSC62-ASMET Salud EPS S.A.S.</t>
  </si>
  <si>
    <t>...MovilidadRC-ESSC18-Asociación Mutual Empresa Solidaria de Salud de Nariño ESS "EMSSANAR ESS"</t>
  </si>
  <si>
    <t>...MovilidadRC-ESSC07-Asociación Mutual Ser Empresa Solidaria de Salud ESS</t>
  </si>
  <si>
    <t>...EPS del régimen contributivo en liquidación</t>
  </si>
  <si>
    <t>SUBTOTAL CONTRIBUTIVO</t>
  </si>
  <si>
    <t>RÉGIMEN SUBSIDIADO</t>
  </si>
  <si>
    <t>...ESS062-ASMET Salud EPS S.A.S.</t>
  </si>
  <si>
    <t>...ESS207-Asociación Mutual Ser Empresa Solidaria de Salud ESS</t>
  </si>
  <si>
    <t>...CCF055-CAJACOPI Atlántico -CCF</t>
  </si>
  <si>
    <t>...EPS025-Capresoca EPS</t>
  </si>
  <si>
    <t>...EPS040-SAVIA SALUD EPSS -Alianza Medellín Antioquia EPS SAS</t>
  </si>
  <si>
    <t>...ESS024-COOSALUD EPS S.A.</t>
  </si>
  <si>
    <t>...ESS118-Asociación Mutual Empresa Solidaria de Salud de Nariño ESS "EMSSANAR ESS"</t>
  </si>
  <si>
    <t>...MovilidadRS-EPSS02-Salud Total SA EPS</t>
  </si>
  <si>
    <t>...EPSS34-Capital Salud EPSS SAS</t>
  </si>
  <si>
    <t>...MovilidadRS-EPSS05-Sanitas EPS</t>
  </si>
  <si>
    <t>...MovilidadRS-EPSS08-Compensar EPS</t>
  </si>
  <si>
    <t>...MovilidadRS-EPSS10-Sura EPS</t>
  </si>
  <si>
    <t>...MovilidadRS-EPSS17-Famisanar LTDA EPS</t>
  </si>
  <si>
    <t>...MovilidadRS-EPSS18-Servicio Occidental de Salud SA SOS EPS</t>
  </si>
  <si>
    <t>...MovilidadRS-EPSS37-Nueva EPS SA</t>
  </si>
  <si>
    <t>...EPS-ARS del régimen subsidiado en liquidación</t>
  </si>
  <si>
    <t>SUBTOTAL SUBSIDIADO</t>
  </si>
  <si>
    <t>SOAT ECAT</t>
  </si>
  <si>
    <t>...Seguros Bolívar S.A.</t>
  </si>
  <si>
    <t>...La Previsora S.A. Compañía de Seguros</t>
  </si>
  <si>
    <t>...Seguros del Estado S.A.</t>
  </si>
  <si>
    <t>...Compañía Mundial de Seguros S.A.</t>
  </si>
  <si>
    <t>...Seguros Generales Suramericana S.A.</t>
  </si>
  <si>
    <t>...ADRES - Administradora de los Recursos del Sistema General de Seguridad Social en Salud</t>
  </si>
  <si>
    <t>SUBTOTAL SOAT-ECAT</t>
  </si>
  <si>
    <t>...Bogotá, D.C.</t>
  </si>
  <si>
    <t>...Boyacá</t>
  </si>
  <si>
    <t>...Cundinamarca</t>
  </si>
  <si>
    <t>...Meta</t>
  </si>
  <si>
    <t>...Norte de Santander</t>
  </si>
  <si>
    <t>...Santander</t>
  </si>
  <si>
    <t>...Arauca</t>
  </si>
  <si>
    <t>OTROS DEUDORES POR VENTA DE SERVICIOS DE SALUD</t>
  </si>
  <si>
    <t>Direccion General de Sanidad Militar</t>
  </si>
  <si>
    <t>Direccion Sanidad Policia  Nacional</t>
  </si>
  <si>
    <t>Fiduprevisora Fondo de Prestaciones Sociales del Magisterio</t>
  </si>
  <si>
    <t>ARL - Administradoras de Riesgos Laborales</t>
  </si>
  <si>
    <t>Otros deudores por venta de Servicios de Salud</t>
  </si>
  <si>
    <t>IPS Públicas</t>
  </si>
  <si>
    <t>IPS Privadas</t>
  </si>
  <si>
    <t>Plan de Interv. Colectivas Mples / Dtles (Antes PAB)</t>
  </si>
  <si>
    <t>Particulares</t>
  </si>
  <si>
    <t>Empresas de Medicina Prepagada</t>
  </si>
  <si>
    <t>Ecopetrol S.A.</t>
  </si>
  <si>
    <t>Fondo Nacional de Salud de las Personas Privadas de la libertad</t>
  </si>
  <si>
    <t>Población Extranjera (no asegurada) - Distrito</t>
  </si>
  <si>
    <t>SUBTOTAL OTROS DEUDORES POR VENTA DE SERVICIOS DE SALUD</t>
  </si>
  <si>
    <t>OTROS DEUDORES POR CONCEPTOS DIFERENTES A VENTA DE SERVICIOS DE SALUD</t>
  </si>
  <si>
    <t>SUBTOTAL CONCEPTO DIFERENTE A VENTA DE SS</t>
  </si>
  <si>
    <t>TOTAL DE CARTERA</t>
  </si>
  <si>
    <t>Fondo Nacional de Gestión del Riesgo de Desastres (UNGRD) -Agendamiento y Vacunación contra el COVID-19</t>
  </si>
  <si>
    <t>Cartera Neta</t>
  </si>
  <si>
    <t>TOTAL DE CARTERA VENTA DE SERVICIOS DE SALUD</t>
  </si>
  <si>
    <t>TOTAL TOTAL DE CARTERA VENTA DE SERVICIOS DE SALUD</t>
  </si>
  <si>
    <t>RÉGIMEN EPS EN LIQUIDACIÓN</t>
  </si>
  <si>
    <t>SUBTOTAL  EPS EN LIQUIDACIÓN</t>
  </si>
  <si>
    <t>Hasta 90</t>
  </si>
  <si>
    <t>*</t>
  </si>
  <si>
    <t>SI</t>
  </si>
  <si>
    <t>% Part. Rég.</t>
  </si>
  <si>
    <t>…Otras EPS régimen Contributivo</t>
  </si>
  <si>
    <t>…Otras EPS régimen Subsidiado</t>
  </si>
  <si>
    <t>Giros sin aplicar</t>
  </si>
  <si>
    <t>…Otras Aseguradoras SOAT</t>
  </si>
  <si>
    <t xml:space="preserve">…Otras Secretarias </t>
  </si>
  <si>
    <t>EPS Intervenida para administar para la Vig. 2025</t>
  </si>
  <si>
    <t>Cifras en Pesos</t>
  </si>
  <si>
    <t>CORTE 31-DIC-23</t>
  </si>
  <si>
    <t>CORTE 31-DIC-24</t>
  </si>
  <si>
    <t>CORTE 31-MAR-25</t>
  </si>
  <si>
    <t xml:space="preserve">% Part. </t>
  </si>
  <si>
    <t>Fuente: Área de Cartera SISSCO</t>
  </si>
  <si>
    <t>% Var.</t>
  </si>
  <si>
    <t>Var. Absoluta</t>
  </si>
  <si>
    <t>Comparativo Vig. 2025 vs 2024</t>
  </si>
  <si>
    <t>Comparativo Vig. 2025 vs 2023</t>
  </si>
  <si>
    <t>Análisis</t>
  </si>
  <si>
    <t>% Part. Edades Cartera VSS</t>
  </si>
  <si>
    <t>SUBTOTAL ATENCIÓN A LA POBLACIÓN POBRE NO CUBIERTA CON SUBSIDIOS A LA DEMANDA - SECRETARÍAS DEPARTAMENTALES, DISTRITALES Y  MUNICIPALES</t>
  </si>
  <si>
    <t>ATENCIÓN A LA POBLACIÓN POBRE NO CUBIERTA CON SUBSIDIOS A LA DEMANDA - SECRETARÍAS DEPARTAMENTALES, DISTRITALES Y MUNICIPALES</t>
  </si>
  <si>
    <t>ATENCIÓN A LA POBLACIÓN POBRE NO CUBIERTA CON SUBSIDIOS A LA DEMANDA - SECRETARÍAS DEPARTAMENTALES, DISTRITALES Y  MUNICIPALES</t>
  </si>
  <si>
    <t>Regimen</t>
  </si>
  <si>
    <t>ERP</t>
  </si>
  <si>
    <t>NIT</t>
  </si>
  <si>
    <t>Nro. anticipo</t>
  </si>
  <si>
    <t>Fecha anticipo</t>
  </si>
  <si>
    <t>Giros pendientes corte 28-feb-25</t>
  </si>
  <si>
    <t>De 0 a 30 días</t>
  </si>
  <si>
    <t>De 31 a 60 días</t>
  </si>
  <si>
    <t>De 61 a 90 días</t>
  </si>
  <si>
    <t>De 91 a 180 días</t>
  </si>
  <si>
    <t>De 181 a 360 días</t>
  </si>
  <si>
    <t>Mayor 360 días</t>
  </si>
  <si>
    <t>Giros pendientes corte 31-mar-25</t>
  </si>
  <si>
    <t>%</t>
  </si>
  <si>
    <t>REGIMEN SUBSIDIADO</t>
  </si>
  <si>
    <t xml:space="preserve">EPS SURAMERICANA   </t>
  </si>
  <si>
    <t>0000081814</t>
  </si>
  <si>
    <t>0000082933</t>
  </si>
  <si>
    <t>0000083739</t>
  </si>
  <si>
    <t xml:space="preserve">SALUD TOTAL   </t>
  </si>
  <si>
    <t>0000083747</t>
  </si>
  <si>
    <t>ENTIDAD PROMOTORA DE SALUD  SANITAS  SAS</t>
  </si>
  <si>
    <t>0000076898</t>
  </si>
  <si>
    <t>0000076920</t>
  </si>
  <si>
    <t>0000076925</t>
  </si>
  <si>
    <t xml:space="preserve">ENTIDAD PROMOTORA DE SALUD  SANITAS  SAS   </t>
  </si>
  <si>
    <t>0000077852</t>
  </si>
  <si>
    <t>0000078850</t>
  </si>
  <si>
    <t>0000079931</t>
  </si>
  <si>
    <t>0000081000</t>
  </si>
  <si>
    <t>0000081812</t>
  </si>
  <si>
    <t>0000082623</t>
  </si>
  <si>
    <t>0000082632</t>
  </si>
  <si>
    <t>0000082932</t>
  </si>
  <si>
    <t>0000083750</t>
  </si>
  <si>
    <t>0000084069</t>
  </si>
  <si>
    <t xml:space="preserve">ASOCIACION MUTUAL SER EMPRESA SOLIDARIA DE SALUD ESS   </t>
  </si>
  <si>
    <t>0000081048</t>
  </si>
  <si>
    <t>0000083282</t>
  </si>
  <si>
    <t>PIJAOS SALUD EPSI</t>
  </si>
  <si>
    <t>0000074189</t>
  </si>
  <si>
    <t>0000075183</t>
  </si>
  <si>
    <t>ASOCIACION DE CABILDOS INDIGENAS DEL CESAR Y LA GUAJIRA  DUSAKAWI EPSI</t>
  </si>
  <si>
    <t>0000074256</t>
  </si>
  <si>
    <t>0000074949</t>
  </si>
  <si>
    <t xml:space="preserve">ASOCIACION DE CABILDOS INDIGENAS DEL CESAR Y LA GUAJIRA  DUSAKAWI EPSI    </t>
  </si>
  <si>
    <t>0000081954</t>
  </si>
  <si>
    <t>0000084372</t>
  </si>
  <si>
    <t xml:space="preserve">EPS FAMISANAR SAS   </t>
  </si>
  <si>
    <t>0000080602</t>
  </si>
  <si>
    <t>0000082634</t>
  </si>
  <si>
    <t>0000083751</t>
  </si>
  <si>
    <t xml:space="preserve">EMPRESA PROMOTORA DE SALUD ALIANSALUD   </t>
  </si>
  <si>
    <t>0000081819</t>
  </si>
  <si>
    <t>0000082631</t>
  </si>
  <si>
    <t>0000082940</t>
  </si>
  <si>
    <t>ENTIDAD PROMOTORA DE SALUD MALLAMAS EPSI</t>
  </si>
  <si>
    <t>0000072254</t>
  </si>
  <si>
    <t xml:space="preserve">ENTIDAD PROMOTORA DE SALUD MALLAMAS EPSI   </t>
  </si>
  <si>
    <t>0000082630</t>
  </si>
  <si>
    <t xml:space="preserve">EMPRESA PROMOTORA DE SALUD INDIGENA ANAS WAYUU EPSI   </t>
  </si>
  <si>
    <t>0000082095</t>
  </si>
  <si>
    <t xml:space="preserve">CAJA DE COMPENSACION FAMILIAR COMPENSAR   </t>
  </si>
  <si>
    <t>0000079924</t>
  </si>
  <si>
    <t>0000083748</t>
  </si>
  <si>
    <t xml:space="preserve">PLAN U.H.C.M. MEDICINA PREPAGADA COMFENALCO VALLE   </t>
  </si>
  <si>
    <t>0000081414</t>
  </si>
  <si>
    <t>0000082133</t>
  </si>
  <si>
    <t>0000082877</t>
  </si>
  <si>
    <t xml:space="preserve">CAJA DE COMPENSACION FAMILIAR DEL ORIENTE COLOMBIANO COMFAORIENTE   </t>
  </si>
  <si>
    <t>0000083423</t>
  </si>
  <si>
    <t xml:space="preserve">CAJA DE COMPENSACION FAMILIAR DEL CHOCO   </t>
  </si>
  <si>
    <t>0000083201</t>
  </si>
  <si>
    <t>0000083732</t>
  </si>
  <si>
    <t xml:space="preserve">CAJA DE PREVISION SOCIAL DE CASANARE - CAPRESOCA E.P.S.   </t>
  </si>
  <si>
    <t>0000083740</t>
  </si>
  <si>
    <t>0000083952</t>
  </si>
  <si>
    <t>NUEVA EMPRESA PROMOTORA DE SALUD S.A.</t>
  </si>
  <si>
    <t>0000074260</t>
  </si>
  <si>
    <t>0000074413</t>
  </si>
  <si>
    <t>0000075178</t>
  </si>
  <si>
    <t>0000075411</t>
  </si>
  <si>
    <t>0000075570</t>
  </si>
  <si>
    <t>0000076050</t>
  </si>
  <si>
    <t>0000076276</t>
  </si>
  <si>
    <t>0000076895</t>
  </si>
  <si>
    <t xml:space="preserve">NUEVA EMPRESA PROMOTORA DE SALUD S.A.   </t>
  </si>
  <si>
    <t>0000077858</t>
  </si>
  <si>
    <t>0000078845</t>
  </si>
  <si>
    <t>0000079923</t>
  </si>
  <si>
    <t>0000080996</t>
  </si>
  <si>
    <t>0000081809</t>
  </si>
  <si>
    <t>0000082628</t>
  </si>
  <si>
    <t>0000082928</t>
  </si>
  <si>
    <t>0000083749</t>
  </si>
  <si>
    <t>0000072703</t>
  </si>
  <si>
    <t xml:space="preserve">COOSALUD ENTIDAD PROMOTORA DE SALUD S.A.   </t>
  </si>
  <si>
    <t>0000079462</t>
  </si>
  <si>
    <t>0000079925</t>
  </si>
  <si>
    <t>0000080339</t>
  </si>
  <si>
    <t>0000080995</t>
  </si>
  <si>
    <t>0000081808</t>
  </si>
  <si>
    <t>0000082942</t>
  </si>
  <si>
    <t>0000083741</t>
  </si>
  <si>
    <t>0000083745</t>
  </si>
  <si>
    <t>0000084211</t>
  </si>
  <si>
    <t xml:space="preserve">CAPITAL SALUD ENTIDAD PROMOTORA DE SALUD DEL REGIMEN SUBSIDIADO SAS   </t>
  </si>
  <si>
    <t>0000082633</t>
  </si>
  <si>
    <t>0000082882</t>
  </si>
  <si>
    <t>0000082927</t>
  </si>
  <si>
    <t>0000083092</t>
  </si>
  <si>
    <t>0000083200</t>
  </si>
  <si>
    <t>0000083684</t>
  </si>
  <si>
    <t>0000081706</t>
  </si>
  <si>
    <t>0000082044</t>
  </si>
  <si>
    <t>0000082114</t>
  </si>
  <si>
    <t xml:space="preserve">ASMET SALUD EPS  SAS   </t>
  </si>
  <si>
    <t>0000084324</t>
  </si>
  <si>
    <t xml:space="preserve">ASOCIACION MUTUAL EMPRESA SOLIDARIA DE SALUD EMSSANAR E.S.S   </t>
  </si>
  <si>
    <t>0000078363</t>
  </si>
  <si>
    <t>0000078554</t>
  </si>
  <si>
    <t xml:space="preserve">EMSSANAR ENTIDAD PROMOTORA DE SALUD S.A.S   </t>
  </si>
  <si>
    <t>0000081624</t>
  </si>
  <si>
    <t>0000082571</t>
  </si>
  <si>
    <t>0000083544</t>
  </si>
  <si>
    <t>0000084075</t>
  </si>
  <si>
    <t xml:space="preserve">CAJACOPI ESP SAS   </t>
  </si>
  <si>
    <t>0000081001</t>
  </si>
  <si>
    <t>0000082937</t>
  </si>
  <si>
    <t>EPS FAMILIAR DE COLOMBIA SAS</t>
  </si>
  <si>
    <t>0000075191</t>
  </si>
  <si>
    <t xml:space="preserve">EPS FAMILIAR DE COLOMBIA SAS   </t>
  </si>
  <si>
    <t>0000079344</t>
  </si>
  <si>
    <t>0000079827</t>
  </si>
  <si>
    <t>0000079980</t>
  </si>
  <si>
    <t>0000079981</t>
  </si>
  <si>
    <t>0000079982</t>
  </si>
  <si>
    <t>0000080321</t>
  </si>
  <si>
    <t>0000080499</t>
  </si>
  <si>
    <t>0000081250</t>
  </si>
  <si>
    <t>0000081490</t>
  </si>
  <si>
    <t>0000081818</t>
  </si>
  <si>
    <t>0000082132</t>
  </si>
  <si>
    <t>0000082344</t>
  </si>
  <si>
    <t>0000083275</t>
  </si>
  <si>
    <t>0000083286</t>
  </si>
  <si>
    <t>0000083390</t>
  </si>
  <si>
    <t>0000083469</t>
  </si>
  <si>
    <t>0000084370</t>
  </si>
  <si>
    <t>0000078983</t>
  </si>
  <si>
    <t>SEGUROS DE VIDA</t>
  </si>
  <si>
    <t xml:space="preserve">SEGUROS DE VIDA SURAMERICANA SA   </t>
  </si>
  <si>
    <t>0000083998</t>
  </si>
  <si>
    <t>ECAT</t>
  </si>
  <si>
    <t>ADMINISTRADORA  DE LOS RECURSOS  DEL SISTEMA GENERAL  DE SEGURIDAD SOCIAL EN SALUD</t>
  </si>
  <si>
    <t>0000076807</t>
  </si>
  <si>
    <t xml:space="preserve">ADMINISTRADORA  DE LOS RECURSOS  DEL SISTEMA GENERAL  DE SEGURIDAD SOCIAL EN SALUD    </t>
  </si>
  <si>
    <t>0000078760</t>
  </si>
  <si>
    <t>0000078761</t>
  </si>
  <si>
    <t>0000081379</t>
  </si>
  <si>
    <t>0000083529</t>
  </si>
  <si>
    <t>ENTES DEPARTAMENTALES</t>
  </si>
  <si>
    <t xml:space="preserve">SECRETARIA DEPARTAMENTAL DE SALUD DEL ATLANTICO   </t>
  </si>
  <si>
    <t>0000078350</t>
  </si>
  <si>
    <t>0000078352</t>
  </si>
  <si>
    <t>0000078353</t>
  </si>
  <si>
    <t xml:space="preserve">SECRETARIA SECCIONAL DE SALUD DEL META   </t>
  </si>
  <si>
    <t>0000081285</t>
  </si>
  <si>
    <t xml:space="preserve">UNIDAD ADMINISTRATIVA ESPECIAL DE SALUD DE ARAUCA   </t>
  </si>
  <si>
    <t>0000081959</t>
  </si>
  <si>
    <t>IPS PUBLICAS</t>
  </si>
  <si>
    <t>SUBRED INTEGRADA DE SERVICIOS DE SALUD SUR OCCIDENTE ESE</t>
  </si>
  <si>
    <t>0000081489</t>
  </si>
  <si>
    <t>IPS PRIVADAS</t>
  </si>
  <si>
    <t>SOCIEDAD CLINICA EMCOSALUD S.A.</t>
  </si>
  <si>
    <t>0000072259</t>
  </si>
  <si>
    <t>0000074433</t>
  </si>
  <si>
    <t>0000075014</t>
  </si>
  <si>
    <t>0000077425</t>
  </si>
  <si>
    <t xml:space="preserve">SOCIEDAD CLINICA EMCOSALUD S.A.   </t>
  </si>
  <si>
    <t>0000082581</t>
  </si>
  <si>
    <t xml:space="preserve">FUNDACION CARDIO INFANTIL INSTITUTO DE CARDIOLOGIA   </t>
  </si>
  <si>
    <t>0000080651</t>
  </si>
  <si>
    <t>REGIMEN EXCEPCION</t>
  </si>
  <si>
    <t>FONDO DE PASIVO SOCIAL DE FERROCARRILES NACIONALES DE COLOMBIA</t>
  </si>
  <si>
    <t>0000076970</t>
  </si>
  <si>
    <t xml:space="preserve">FONDO DE PASIVO SOCIAL DE FERROCARRILES NACIONALES DE COLOMBIA   </t>
  </si>
  <si>
    <t>0000078362</t>
  </si>
  <si>
    <t>0000079188</t>
  </si>
  <si>
    <t xml:space="preserve">FIDEICOMISOS PATRIMONIOS AUTONOMOS FIDUCIARIA LA PREVISORA S.A.   </t>
  </si>
  <si>
    <t>0000078355</t>
  </si>
  <si>
    <t>0000082139</t>
  </si>
  <si>
    <t>0000084071</t>
  </si>
  <si>
    <t>0000084072</t>
  </si>
  <si>
    <t xml:space="preserve">REGIONAL DE ASEGURAMIENTO EN SALUD NO 1   </t>
  </si>
  <si>
    <t>0000079149</t>
  </si>
  <si>
    <t>0000082263</t>
  </si>
  <si>
    <t>0000083291</t>
  </si>
  <si>
    <t xml:space="preserve">DISPENSARIO MEDICO SUROCCIDENTE   </t>
  </si>
  <si>
    <t>0000079800</t>
  </si>
  <si>
    <t>0000082047</t>
  </si>
  <si>
    <t xml:space="preserve">DISPENSARIO MEDICO NIVEL II BOGOTA   </t>
  </si>
  <si>
    <t>0000079510</t>
  </si>
  <si>
    <t>0000082174</t>
  </si>
  <si>
    <t>OTROS SERVICIOS</t>
  </si>
  <si>
    <t>ESCUELA DE SALUD SAN PEDRO CLAVER</t>
  </si>
  <si>
    <t>0000081549</t>
  </si>
  <si>
    <t>REGIMEN CONTRIBUTIVO</t>
  </si>
  <si>
    <t>0000080598</t>
  </si>
  <si>
    <t>0000082113</t>
  </si>
  <si>
    <t>0000082388</t>
  </si>
  <si>
    <t>0000082880</t>
  </si>
  <si>
    <t>0000083579</t>
  </si>
  <si>
    <t>0000083752</t>
  </si>
  <si>
    <t>0000084092</t>
  </si>
  <si>
    <t>0000076955</t>
  </si>
  <si>
    <t>0000077201</t>
  </si>
  <si>
    <t>0000077581</t>
  </si>
  <si>
    <t>0000078036</t>
  </si>
  <si>
    <t>0000078083</t>
  </si>
  <si>
    <t>0000078211</t>
  </si>
  <si>
    <t>0000078473</t>
  </si>
  <si>
    <t>0000078942</t>
  </si>
  <si>
    <t>0000079197</t>
  </si>
  <si>
    <t>0000079395</t>
  </si>
  <si>
    <t>0000079401</t>
  </si>
  <si>
    <t>0000079455</t>
  </si>
  <si>
    <t>0000079799</t>
  </si>
  <si>
    <t>0000080128</t>
  </si>
  <si>
    <t>0000080402</t>
  </si>
  <si>
    <t>0000080597</t>
  </si>
  <si>
    <t>0000080639</t>
  </si>
  <si>
    <t>0000080785</t>
  </si>
  <si>
    <t>0000081047</t>
  </si>
  <si>
    <t>0000081610</t>
  </si>
  <si>
    <t>0000081612</t>
  </si>
  <si>
    <t>0000081950</t>
  </si>
  <si>
    <t>0000082112</t>
  </si>
  <si>
    <t>0000082340</t>
  </si>
  <si>
    <t>0000082389</t>
  </si>
  <si>
    <t>0000082881</t>
  </si>
  <si>
    <t>0000083281</t>
  </si>
  <si>
    <t>0000083580</t>
  </si>
  <si>
    <t>0000083821</t>
  </si>
  <si>
    <t>0000083956</t>
  </si>
  <si>
    <t>0000084266</t>
  </si>
  <si>
    <t>0000084381</t>
  </si>
  <si>
    <t>SOS</t>
  </si>
  <si>
    <t>0000076957</t>
  </si>
  <si>
    <t xml:space="preserve">SOS   </t>
  </si>
  <si>
    <t>0000082111</t>
  </si>
  <si>
    <t>0000082609</t>
  </si>
  <si>
    <t>0000083823</t>
  </si>
  <si>
    <t>0000084270</t>
  </si>
  <si>
    <t>0000083311</t>
  </si>
  <si>
    <t>0000082421</t>
  </si>
  <si>
    <t>0000079196</t>
  </si>
  <si>
    <t>0000076956</t>
  </si>
  <si>
    <t>0000080137</t>
  </si>
  <si>
    <t>0000081041</t>
  </si>
  <si>
    <t>0000081234</t>
  </si>
  <si>
    <t>0000081629</t>
  </si>
  <si>
    <t>0000081707</t>
  </si>
  <si>
    <t>0000081712</t>
  </si>
  <si>
    <t>0000081949</t>
  </si>
  <si>
    <t>0000082116</t>
  </si>
  <si>
    <t>0000082662</t>
  </si>
  <si>
    <t>0000082884</t>
  </si>
  <si>
    <t>0000081873</t>
  </si>
  <si>
    <t>0000083280</t>
  </si>
  <si>
    <t>0000083820</t>
  </si>
  <si>
    <t>0000083953</t>
  </si>
  <si>
    <t>0000084267</t>
  </si>
  <si>
    <t xml:space="preserve">ALIANZA MEDELLIN ANTIOQUIA EPS S.A.S.   </t>
  </si>
  <si>
    <t>0000083955</t>
  </si>
  <si>
    <t>0000078639</t>
  </si>
  <si>
    <t>0000078981</t>
  </si>
  <si>
    <t>ASEGURADORA SOAT</t>
  </si>
  <si>
    <t xml:space="preserve">AXA COLPATRIA SEGUROS SA   </t>
  </si>
  <si>
    <t>0000082171</t>
  </si>
  <si>
    <t>0000083347</t>
  </si>
  <si>
    <t>0000084374</t>
  </si>
  <si>
    <t xml:space="preserve">LA PREVISORA S A COMPA¥IA DE SEGUROS   </t>
  </si>
  <si>
    <t>0000078312</t>
  </si>
  <si>
    <t xml:space="preserve">LA PREVISORA S A COMPAÑIA DE SEGUROS   </t>
  </si>
  <si>
    <t>0000082097</t>
  </si>
  <si>
    <t>0000082306</t>
  </si>
  <si>
    <t>0000084305</t>
  </si>
  <si>
    <t>0000084369</t>
  </si>
  <si>
    <t>0000084391</t>
  </si>
  <si>
    <t xml:space="preserve">SEGUROS DEL ESTADO S.A.   </t>
  </si>
  <si>
    <t>0000080870</t>
  </si>
  <si>
    <t>LA EQUIDAD SEGUROS GENERALES ORGANISMO COOPERATIVO -LA EQUIDAD-</t>
  </si>
  <si>
    <t>0000075471</t>
  </si>
  <si>
    <t xml:space="preserve">COMPA¥IA MUNDIAL DE SEGUROS S.A.   </t>
  </si>
  <si>
    <t>0000078481</t>
  </si>
  <si>
    <t xml:space="preserve">ASEGURADORA SOLIDARIA DE COLOMBIA ENTIDAD COOPERATIVA   </t>
  </si>
  <si>
    <t>0000078376</t>
  </si>
  <si>
    <t>0000083889</t>
  </si>
  <si>
    <t>0000084067</t>
  </si>
  <si>
    <t>SEGUROS GENERALES SURAMERICANA S. A.</t>
  </si>
  <si>
    <t>0000072202</t>
  </si>
  <si>
    <t xml:space="preserve">SEGUROS GENERALES SURAMERICANA S. A.   </t>
  </si>
  <si>
    <t>0000078132</t>
  </si>
  <si>
    <t>0000083122</t>
  </si>
  <si>
    <t xml:space="preserve">MAPFRE SEGUROS GENERALES DE COLOMBIA S.A.   </t>
  </si>
  <si>
    <t>0000080921</t>
  </si>
  <si>
    <t>ARL</t>
  </si>
  <si>
    <t>POSITIVA COMPAÑIA DE SEGUROS SA</t>
  </si>
  <si>
    <t>0000073900</t>
  </si>
  <si>
    <t>0000076319</t>
  </si>
  <si>
    <t>Subred Centro Oriente - Vinculados SCO por resolucion</t>
  </si>
  <si>
    <t>FONDO FINANCIERO DISTRITAL DE SALUD</t>
  </si>
  <si>
    <t>0000082600</t>
  </si>
  <si>
    <t>Subred Centro Oriente - ATENCION A POBLACION EXTRANJERA IRREGULAR EVENTO</t>
  </si>
  <si>
    <t>0000079721</t>
  </si>
  <si>
    <t>0000080928</t>
  </si>
  <si>
    <t>CONTRATO DE VINCULADOS 4827516-2023</t>
  </si>
  <si>
    <t>0000070506</t>
  </si>
  <si>
    <t>0000075347</t>
  </si>
  <si>
    <t>0000082615</t>
  </si>
  <si>
    <t>CONVENIOS UEL (CONTRATO CJS-1232-2021 SECRETARIA DE SEGURIDAD Y CONVIVENCIA)</t>
  </si>
  <si>
    <t>BOGOTA DISTRITO CAPITAL</t>
  </si>
  <si>
    <t>0000070503</t>
  </si>
  <si>
    <t>0000070726</t>
  </si>
  <si>
    <t>0000084628</t>
  </si>
  <si>
    <t>0000084632</t>
  </si>
  <si>
    <t>0000084631</t>
  </si>
  <si>
    <t>0000085085</t>
  </si>
  <si>
    <t>0000085341</t>
  </si>
  <si>
    <t>0000084630</t>
  </si>
  <si>
    <t>0000085249</t>
  </si>
  <si>
    <t>0000084629</t>
  </si>
  <si>
    <t>0000084627</t>
  </si>
  <si>
    <t>0000085339</t>
  </si>
  <si>
    <t>0000085340</t>
  </si>
  <si>
    <t>0000084556</t>
  </si>
  <si>
    <t>0000084580</t>
  </si>
  <si>
    <t>0000085006</t>
  </si>
  <si>
    <t xml:space="preserve">AXA COLPATRIA SEGUROS DE VIDA S.A   </t>
  </si>
  <si>
    <t>0000085180</t>
  </si>
  <si>
    <t>0000084456</t>
  </si>
  <si>
    <t xml:space="preserve">EMPRESA NACIONAL PROMOTORA DEL DESARROLLO TERRITORIAL  S.A   </t>
  </si>
  <si>
    <t>0000085366</t>
  </si>
  <si>
    <t>0000085343</t>
  </si>
  <si>
    <t>0000084846</t>
  </si>
  <si>
    <t>0000085360</t>
  </si>
  <si>
    <t>0000085361</t>
  </si>
  <si>
    <t>0000084484</t>
  </si>
  <si>
    <t>0000084863</t>
  </si>
  <si>
    <t>0000085084</t>
  </si>
  <si>
    <t>0000085144</t>
  </si>
  <si>
    <t>0000085336</t>
  </si>
  <si>
    <t>0000085342</t>
  </si>
  <si>
    <t>0000085377</t>
  </si>
  <si>
    <t>0000084653</t>
  </si>
  <si>
    <t>0000085087</t>
  </si>
  <si>
    <t>0000085376</t>
  </si>
  <si>
    <t>0000085381</t>
  </si>
  <si>
    <t>0000084860</t>
  </si>
  <si>
    <t>0000084861</t>
  </si>
  <si>
    <t>0000084485</t>
  </si>
  <si>
    <t>0000084554</t>
  </si>
  <si>
    <t>0000084650</t>
  </si>
  <si>
    <t>0000084862</t>
  </si>
  <si>
    <t>0000085088</t>
  </si>
  <si>
    <t>0000084764</t>
  </si>
  <si>
    <t>0000085252</t>
  </si>
  <si>
    <t>0000085334</t>
  </si>
  <si>
    <t xml:space="preserve">LA EQUIDAD SEGUROS GENERALES ORGANISMO COOPERATIVO -LA EQUIDAD-   </t>
  </si>
  <si>
    <t>0000084457</t>
  </si>
  <si>
    <t xml:space="preserve">COMPAÑIA MUNDIAL DE SEGUROS S.A.   </t>
  </si>
  <si>
    <t>0000084559</t>
  </si>
  <si>
    <t xml:space="preserve">Depuración </t>
  </si>
  <si>
    <t>Nuevos Giros mar-25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</si>
</sst>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\ * #,##0.00_-;\-&quot;$&quot;\ * #,##0.00_-;_-&quot;$&quot;\ * &quot;-&quot;??_-;_-@_-"/>
    <numFmt numFmtId="164" formatCode="&quot;$&quot;#,##0"/>
    <numFmt numFmtId="165" formatCode="0.0%"/>
    <numFmt numFmtId="166" formatCode="&quot;$&quot;#,##0,,"/>
    <numFmt numFmtId="167" formatCode="[$-1540A]dd\-mmm\-yy;@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 "/>
    </font>
    <font>
      <sz val="8"/>
      <name val="Calibri "/>
    </font>
    <font>
      <b/>
      <sz val="10"/>
      <name val="Calibri "/>
    </font>
    <font>
      <sz val="10"/>
      <name val="Calibri 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94C7"/>
      </bottom>
      <diagonal/>
    </border>
    <border>
      <left/>
      <right/>
      <top style="thin">
        <color rgb="FF0094C7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3" fillId="2" borderId="0" xfId="0" applyFont="1" applyFill="1" applyBorder="1" applyAlignment="1">
      <alignment vertical="center" wrapText="1"/>
    </xf>
    <xf numFmtId="0" fontId="4" fillId="0" borderId="0" xfId="0" applyFont="1"/>
    <xf numFmtId="0" fontId="3" fillId="3" borderId="3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right" vertical="center" wrapText="1"/>
    </xf>
    <xf numFmtId="164" fontId="3" fillId="3" borderId="3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164" fontId="3" fillId="0" borderId="3" xfId="0" applyNumberFormat="1" applyFont="1" applyFill="1" applyBorder="1" applyAlignment="1">
      <alignment horizontal="right" vertical="center" wrapText="1"/>
    </xf>
    <xf numFmtId="164" fontId="3" fillId="4" borderId="3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wrapText="1"/>
    </xf>
    <xf numFmtId="0" fontId="4" fillId="0" borderId="3" xfId="0" applyFont="1" applyBorder="1" applyAlignment="1">
      <alignment wrapText="1"/>
    </xf>
    <xf numFmtId="0" fontId="3" fillId="3" borderId="3" xfId="0" applyFont="1" applyFill="1" applyBorder="1" applyAlignment="1">
      <alignment wrapText="1"/>
    </xf>
    <xf numFmtId="164" fontId="4" fillId="0" borderId="0" xfId="0" applyNumberFormat="1" applyFont="1" applyAlignment="1">
      <alignment wrapText="1"/>
    </xf>
    <xf numFmtId="0" fontId="4" fillId="0" borderId="0" xfId="0" applyFont="1" applyAlignment="1"/>
    <xf numFmtId="0" fontId="8" fillId="0" borderId="0" xfId="0" applyFont="1"/>
    <xf numFmtId="0" fontId="8" fillId="2" borderId="2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vertical="center" wrapText="1"/>
    </xf>
    <xf numFmtId="164" fontId="7" fillId="2" borderId="0" xfId="0" applyNumberFormat="1" applyFont="1" applyFill="1" applyAlignment="1">
      <alignment vertical="center" wrapText="1"/>
    </xf>
    <xf numFmtId="164" fontId="8" fillId="2" borderId="0" xfId="0" applyNumberFormat="1" applyFont="1" applyFill="1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165" fontId="3" fillId="3" borderId="3" xfId="2" applyNumberFormat="1" applyFont="1" applyFill="1" applyBorder="1" applyAlignment="1">
      <alignment horizontal="center" vertical="center" wrapText="1"/>
    </xf>
    <xf numFmtId="165" fontId="7" fillId="2" borderId="1" xfId="2" applyNumberFormat="1" applyFont="1" applyFill="1" applyBorder="1" applyAlignment="1">
      <alignment vertical="center" wrapText="1"/>
    </xf>
    <xf numFmtId="165" fontId="4" fillId="2" borderId="3" xfId="2" applyNumberFormat="1" applyFont="1" applyFill="1" applyBorder="1" applyAlignment="1">
      <alignment horizontal="right" vertical="center" wrapText="1"/>
    </xf>
    <xf numFmtId="165" fontId="3" fillId="3" borderId="3" xfId="2" applyNumberFormat="1" applyFont="1" applyFill="1" applyBorder="1" applyAlignment="1">
      <alignment horizontal="right" vertical="center" wrapText="1"/>
    </xf>
    <xf numFmtId="165" fontId="8" fillId="2" borderId="2" xfId="2" applyNumberFormat="1" applyFont="1" applyFill="1" applyBorder="1" applyAlignment="1">
      <alignment vertical="center" wrapText="1"/>
    </xf>
    <xf numFmtId="165" fontId="3" fillId="0" borderId="0" xfId="2" applyNumberFormat="1" applyFont="1" applyFill="1" applyBorder="1" applyAlignment="1">
      <alignment horizontal="right" vertical="center" wrapText="1"/>
    </xf>
    <xf numFmtId="165" fontId="7" fillId="2" borderId="0" xfId="2" applyNumberFormat="1" applyFont="1" applyFill="1" applyAlignment="1">
      <alignment vertical="center" wrapText="1"/>
    </xf>
    <xf numFmtId="165" fontId="8" fillId="2" borderId="0" xfId="2" applyNumberFormat="1" applyFont="1" applyFill="1" applyAlignment="1">
      <alignment vertical="center" wrapText="1"/>
    </xf>
    <xf numFmtId="165" fontId="3" fillId="2" borderId="0" xfId="2" applyNumberFormat="1" applyFont="1" applyFill="1" applyBorder="1" applyAlignment="1">
      <alignment vertical="center" wrapText="1"/>
    </xf>
    <xf numFmtId="164" fontId="4" fillId="3" borderId="3" xfId="0" applyNumberFormat="1" applyFont="1" applyFill="1" applyBorder="1" applyAlignment="1">
      <alignment horizontal="right" vertical="center" wrapText="1"/>
    </xf>
    <xf numFmtId="165" fontId="4" fillId="0" borderId="3" xfId="2" applyNumberFormat="1" applyFont="1" applyFill="1" applyBorder="1" applyAlignment="1">
      <alignment horizontal="right" vertical="center" wrapText="1"/>
    </xf>
    <xf numFmtId="165" fontId="4" fillId="2" borderId="0" xfId="2" applyNumberFormat="1" applyFont="1" applyFill="1" applyBorder="1" applyAlignment="1">
      <alignment vertical="center" wrapText="1"/>
    </xf>
    <xf numFmtId="164" fontId="8" fillId="0" borderId="0" xfId="0" applyNumberFormat="1" applyFont="1" applyAlignment="1">
      <alignment wrapText="1"/>
    </xf>
    <xf numFmtId="165" fontId="8" fillId="0" borderId="0" xfId="2" applyNumberFormat="1" applyFont="1" applyAlignment="1">
      <alignment wrapText="1"/>
    </xf>
    <xf numFmtId="0" fontId="3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3" xfId="0" applyFont="1" applyFill="1" applyBorder="1" applyAlignment="1">
      <alignment wrapText="1"/>
    </xf>
    <xf numFmtId="164" fontId="3" fillId="5" borderId="3" xfId="0" applyNumberFormat="1" applyFont="1" applyFill="1" applyBorder="1" applyAlignment="1">
      <alignment horizontal="right" vertical="center" wrapText="1"/>
    </xf>
    <xf numFmtId="0" fontId="3" fillId="5" borderId="0" xfId="0" applyFont="1" applyFill="1" applyBorder="1" applyAlignment="1">
      <alignment vertical="center" wrapText="1"/>
    </xf>
    <xf numFmtId="165" fontId="4" fillId="0" borderId="0" xfId="2" applyNumberFormat="1" applyFont="1" applyAlignment="1">
      <alignment wrapText="1"/>
    </xf>
    <xf numFmtId="165" fontId="3" fillId="2" borderId="0" xfId="2" applyNumberFormat="1" applyFont="1" applyFill="1" applyAlignment="1">
      <alignment vertical="center" wrapText="1"/>
    </xf>
    <xf numFmtId="0" fontId="6" fillId="0" borderId="0" xfId="0" applyFont="1" applyFill="1" applyAlignment="1">
      <alignment wrapText="1"/>
    </xf>
    <xf numFmtId="164" fontId="6" fillId="0" borderId="0" xfId="0" applyNumberFormat="1" applyFont="1" applyFill="1" applyAlignment="1">
      <alignment wrapText="1"/>
    </xf>
    <xf numFmtId="164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164" fontId="5" fillId="3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164" fontId="6" fillId="0" borderId="3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wrapText="1"/>
    </xf>
    <xf numFmtId="164" fontId="6" fillId="0" borderId="0" xfId="0" applyNumberFormat="1" applyFont="1" applyFill="1" applyBorder="1" applyAlignment="1">
      <alignment horizontal="right" vertical="center" wrapText="1"/>
    </xf>
    <xf numFmtId="165" fontId="6" fillId="0" borderId="0" xfId="2" applyNumberFormat="1" applyFont="1" applyFill="1" applyAlignment="1">
      <alignment wrapText="1"/>
    </xf>
    <xf numFmtId="0" fontId="5" fillId="3" borderId="4" xfId="0" applyFont="1" applyFill="1" applyBorder="1" applyAlignment="1">
      <alignment wrapText="1"/>
    </xf>
    <xf numFmtId="164" fontId="5" fillId="0" borderId="0" xfId="0" applyNumberFormat="1" applyFont="1" applyAlignment="1">
      <alignment wrapText="1"/>
    </xf>
    <xf numFmtId="164" fontId="5" fillId="3" borderId="3" xfId="0" applyNumberFormat="1" applyFont="1" applyFill="1" applyBorder="1" applyAlignment="1">
      <alignment horizontal="right" vertical="center" wrapText="1"/>
    </xf>
    <xf numFmtId="164" fontId="5" fillId="5" borderId="3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Fill="1" applyBorder="1" applyAlignment="1">
      <alignment horizontal="right" vertical="center" wrapText="1"/>
    </xf>
    <xf numFmtId="164" fontId="5" fillId="0" borderId="3" xfId="0" applyNumberFormat="1" applyFont="1" applyFill="1" applyBorder="1" applyAlignment="1">
      <alignment horizontal="right" vertical="center" wrapText="1"/>
    </xf>
    <xf numFmtId="9" fontId="6" fillId="0" borderId="0" xfId="2" applyFont="1" applyFill="1" applyAlignment="1">
      <alignment wrapText="1"/>
    </xf>
    <xf numFmtId="165" fontId="6" fillId="0" borderId="3" xfId="2" applyNumberFormat="1" applyFont="1" applyFill="1" applyBorder="1" applyAlignment="1">
      <alignment horizontal="right" vertical="center" wrapText="1"/>
    </xf>
    <xf numFmtId="165" fontId="6" fillId="0" borderId="0" xfId="2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 wrapText="1"/>
    </xf>
    <xf numFmtId="165" fontId="5" fillId="3" borderId="3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wrapText="1"/>
    </xf>
    <xf numFmtId="165" fontId="5" fillId="3" borderId="3" xfId="2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6" fillId="0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164" fontId="0" fillId="0" borderId="0" xfId="0" applyNumberFormat="1" applyAlignment="1">
      <alignment vertical="center"/>
    </xf>
    <xf numFmtId="165" fontId="5" fillId="0" borderId="3" xfId="2" applyNumberFormat="1" applyFont="1" applyFill="1" applyBorder="1" applyAlignment="1">
      <alignment horizontal="right" vertical="center" wrapText="1"/>
    </xf>
    <xf numFmtId="10" fontId="5" fillId="3" borderId="3" xfId="2" applyNumberFormat="1" applyFont="1" applyFill="1" applyBorder="1" applyAlignment="1">
      <alignment horizontal="center" vertical="center" wrapText="1"/>
    </xf>
    <xf numFmtId="10" fontId="0" fillId="0" borderId="0" xfId="2" applyNumberFormat="1" applyFont="1" applyAlignment="1">
      <alignment vertical="center"/>
    </xf>
    <xf numFmtId="44" fontId="4" fillId="0" borderId="0" xfId="1" applyFont="1" applyAlignment="1">
      <alignment wrapText="1"/>
    </xf>
    <xf numFmtId="165" fontId="4" fillId="0" borderId="0" xfId="2" applyNumberFormat="1" applyFont="1"/>
    <xf numFmtId="0" fontId="5" fillId="3" borderId="3" xfId="0" applyFont="1" applyFill="1" applyBorder="1" applyAlignment="1">
      <alignment horizontal="center" vertical="center" wrapText="1"/>
    </xf>
    <xf numFmtId="10" fontId="5" fillId="3" borderId="3" xfId="2" applyNumberFormat="1" applyFont="1" applyFill="1" applyBorder="1" applyAlignment="1">
      <alignment horizontal="center" vertical="center" wrapText="1"/>
    </xf>
    <xf numFmtId="166" fontId="4" fillId="0" borderId="0" xfId="0" applyNumberFormat="1" applyFont="1"/>
    <xf numFmtId="0" fontId="2" fillId="3" borderId="3" xfId="0" applyFont="1" applyFill="1" applyBorder="1" applyAlignment="1">
      <alignment horizontal="center" vertical="center" wrapText="1"/>
    </xf>
    <xf numFmtId="167" fontId="2" fillId="3" borderId="3" xfId="0" applyNumberFormat="1" applyFont="1" applyFill="1" applyBorder="1" applyAlignment="1">
      <alignment horizontal="center" vertical="center" wrapText="1"/>
    </xf>
    <xf numFmtId="165" fontId="2" fillId="3" borderId="3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3" xfId="0" applyFill="1" applyBorder="1"/>
    <xf numFmtId="167" fontId="0" fillId="0" borderId="3" xfId="0" applyNumberFormat="1" applyFill="1" applyBorder="1"/>
    <xf numFmtId="165" fontId="0" fillId="0" borderId="3" xfId="2" applyNumberFormat="1" applyFont="1" applyFill="1" applyBorder="1"/>
    <xf numFmtId="0" fontId="0" fillId="0" borderId="0" xfId="0" applyFill="1"/>
    <xf numFmtId="0" fontId="2" fillId="3" borderId="3" xfId="0" applyFont="1" applyFill="1" applyBorder="1"/>
    <xf numFmtId="167" fontId="2" fillId="3" borderId="3" xfId="0" applyNumberFormat="1" applyFont="1" applyFill="1" applyBorder="1"/>
    <xf numFmtId="165" fontId="2" fillId="3" borderId="3" xfId="2" applyNumberFormat="1" applyFont="1" applyFill="1" applyBorder="1"/>
    <xf numFmtId="167" fontId="0" fillId="0" borderId="0" xfId="0" applyNumberFormat="1"/>
    <xf numFmtId="165" fontId="0" fillId="0" borderId="0" xfId="2" applyNumberFormat="1" applyFont="1"/>
    <xf numFmtId="164" fontId="2" fillId="3" borderId="3" xfId="1" applyNumberFormat="1" applyFont="1" applyFill="1" applyBorder="1" applyAlignment="1">
      <alignment horizontal="center" vertical="center" wrapText="1"/>
    </xf>
    <xf numFmtId="164" fontId="0" fillId="0" borderId="3" xfId="1" applyNumberFormat="1" applyFont="1" applyFill="1" applyBorder="1"/>
    <xf numFmtId="164" fontId="2" fillId="3" borderId="3" xfId="1" applyNumberFormat="1" applyFont="1" applyFill="1" applyBorder="1"/>
    <xf numFmtId="164" fontId="2" fillId="0" borderId="3" xfId="1" applyNumberFormat="1" applyFont="1" applyFill="1" applyBorder="1"/>
    <xf numFmtId="164" fontId="0" fillId="0" borderId="0" xfId="1" applyNumberFormat="1" applyFont="1"/>
    <xf numFmtId="164" fontId="2" fillId="0" borderId="0" xfId="1" applyNumberFormat="1" applyFont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showGridLines="0" workbookViewId="0">
      <pane xSplit="1" ySplit="2" topLeftCell="B75" activePane="bottomRight" state="frozen"/>
      <selection pane="topRight" activeCell="B1" sqref="B1"/>
      <selection pane="bottomLeft" activeCell="A3" sqref="A3"/>
      <selection pane="bottomRight" activeCell="I98" sqref="I98"/>
    </sheetView>
  </sheetViews>
  <sheetFormatPr baseColWidth="10" defaultRowHeight="12.75"/>
  <cols>
    <col min="1" max="1" width="57.7109375" style="15" bestFit="1" customWidth="1"/>
    <col min="2" max="2" width="14.28515625" style="18" bestFit="1" customWidth="1"/>
    <col min="3" max="3" width="14.85546875" style="18" bestFit="1" customWidth="1"/>
    <col min="4" max="4" width="15.85546875" style="18" bestFit="1" customWidth="1"/>
    <col min="5" max="5" width="15.28515625" style="18" bestFit="1" customWidth="1"/>
    <col min="6" max="6" width="17.5703125" style="18" bestFit="1" customWidth="1"/>
    <col min="7" max="7" width="15.7109375" style="18" bestFit="1" customWidth="1"/>
    <col min="8" max="8" width="25.5703125" style="18" bestFit="1" customWidth="1"/>
    <col min="9" max="9" width="15.7109375" style="18" bestFit="1" customWidth="1"/>
    <col min="10" max="10" width="14.7109375" style="48" bestFit="1" customWidth="1"/>
    <col min="11" max="11" width="21.7109375" style="18" bestFit="1" customWidth="1"/>
    <col min="12" max="16384" width="11.42578125" style="15"/>
  </cols>
  <sheetData>
    <row r="1" spans="1:11">
      <c r="A1" s="1" t="s">
        <v>0</v>
      </c>
      <c r="B1" s="1"/>
      <c r="C1" s="1"/>
      <c r="D1" s="1"/>
      <c r="E1" s="1"/>
      <c r="F1" s="1"/>
      <c r="G1" s="1"/>
      <c r="H1" s="1"/>
      <c r="I1" s="15"/>
      <c r="K1" s="15"/>
    </row>
    <row r="2" spans="1:11" ht="38.25">
      <c r="A2" s="3" t="s">
        <v>1</v>
      </c>
      <c r="B2" s="4" t="s">
        <v>81</v>
      </c>
      <c r="C2" s="4" t="s">
        <v>2</v>
      </c>
      <c r="D2" s="4" t="s">
        <v>3</v>
      </c>
      <c r="E2" s="4" t="s">
        <v>4</v>
      </c>
      <c r="F2" s="4" t="s">
        <v>87</v>
      </c>
      <c r="G2" s="4" t="s">
        <v>5</v>
      </c>
      <c r="H2" s="4" t="s">
        <v>6</v>
      </c>
      <c r="I2" s="4" t="s">
        <v>76</v>
      </c>
      <c r="J2" s="29" t="s">
        <v>84</v>
      </c>
      <c r="K2" s="4" t="s">
        <v>90</v>
      </c>
    </row>
    <row r="3" spans="1:11">
      <c r="A3" s="16" t="s">
        <v>8</v>
      </c>
      <c r="B3" s="5">
        <v>2746266343</v>
      </c>
      <c r="C3" s="5">
        <v>1568811691</v>
      </c>
      <c r="D3" s="5">
        <v>1186551938</v>
      </c>
      <c r="E3" s="5">
        <v>692323979</v>
      </c>
      <c r="F3" s="5">
        <v>-848766608</v>
      </c>
      <c r="G3" s="6">
        <v>5345187343</v>
      </c>
      <c r="H3" s="5">
        <v>1459732234</v>
      </c>
      <c r="I3" s="6">
        <f>+G3+H3</f>
        <v>6804919577</v>
      </c>
      <c r="J3" s="31">
        <v>0.5850987350440856</v>
      </c>
      <c r="K3" s="5" t="s">
        <v>83</v>
      </c>
    </row>
    <row r="4" spans="1:11">
      <c r="A4" s="16" t="s">
        <v>9</v>
      </c>
      <c r="B4" s="5">
        <v>449852415</v>
      </c>
      <c r="C4" s="5">
        <v>171678057</v>
      </c>
      <c r="D4" s="5">
        <v>99543997</v>
      </c>
      <c r="E4" s="5">
        <v>6770381</v>
      </c>
      <c r="F4" s="5">
        <v>0</v>
      </c>
      <c r="G4" s="6">
        <v>727844850</v>
      </c>
      <c r="H4" s="5">
        <v>525702301</v>
      </c>
      <c r="I4" s="6">
        <v>1253547151</v>
      </c>
      <c r="J4" s="31">
        <v>0.10778214849844908</v>
      </c>
      <c r="K4" s="5"/>
    </row>
    <row r="5" spans="1:11">
      <c r="A5" s="16" t="s">
        <v>7</v>
      </c>
      <c r="B5" s="5">
        <v>536660858</v>
      </c>
      <c r="C5" s="5">
        <v>56601241</v>
      </c>
      <c r="D5" s="5">
        <v>103000866</v>
      </c>
      <c r="E5" s="5">
        <v>402637589</v>
      </c>
      <c r="F5" s="5">
        <v>-506841098</v>
      </c>
      <c r="G5" s="6">
        <v>592059456</v>
      </c>
      <c r="H5" s="5">
        <v>251288988</v>
      </c>
      <c r="I5" s="6">
        <v>843348444</v>
      </c>
      <c r="J5" s="31">
        <v>7.2512555395009601E-2</v>
      </c>
      <c r="K5" s="5"/>
    </row>
    <row r="6" spans="1:11">
      <c r="A6" s="16" t="s">
        <v>17</v>
      </c>
      <c r="B6" s="5">
        <v>79840160</v>
      </c>
      <c r="C6" s="5">
        <v>43258483</v>
      </c>
      <c r="D6" s="5">
        <v>201774732</v>
      </c>
      <c r="E6" s="5">
        <v>362781903</v>
      </c>
      <c r="F6" s="5">
        <v>-4735454</v>
      </c>
      <c r="G6" s="6">
        <v>682919824</v>
      </c>
      <c r="H6" s="5">
        <v>94597077</v>
      </c>
      <c r="I6" s="6">
        <v>777516901</v>
      </c>
      <c r="J6" s="31">
        <v>6.6852245658875847E-2</v>
      </c>
      <c r="K6" s="5"/>
    </row>
    <row r="7" spans="1:11">
      <c r="A7" s="16" t="s">
        <v>13</v>
      </c>
      <c r="B7" s="5">
        <v>742752436</v>
      </c>
      <c r="C7" s="5">
        <v>669455084</v>
      </c>
      <c r="D7" s="5">
        <v>626328676</v>
      </c>
      <c r="E7" s="5">
        <v>262093474</v>
      </c>
      <c r="F7" s="5">
        <v>-2151354636</v>
      </c>
      <c r="G7" s="6">
        <v>149275034</v>
      </c>
      <c r="H7" s="5">
        <v>314739438</v>
      </c>
      <c r="I7" s="6">
        <v>464014472</v>
      </c>
      <c r="J7" s="31">
        <v>3.9896765499914923E-2</v>
      </c>
      <c r="K7" s="5" t="s">
        <v>83</v>
      </c>
    </row>
    <row r="8" spans="1:11">
      <c r="A8" s="16" t="s">
        <v>12</v>
      </c>
      <c r="B8" s="5">
        <v>238483998</v>
      </c>
      <c r="C8" s="5">
        <v>73224451</v>
      </c>
      <c r="D8" s="5">
        <v>18454994</v>
      </c>
      <c r="E8" s="5">
        <v>30570483</v>
      </c>
      <c r="F8" s="5">
        <v>-16027699</v>
      </c>
      <c r="G8" s="6">
        <v>344706227</v>
      </c>
      <c r="H8" s="5">
        <v>53334823</v>
      </c>
      <c r="I8" s="6">
        <v>398041050</v>
      </c>
      <c r="J8" s="31">
        <v>3.422425676238372E-2</v>
      </c>
      <c r="K8" s="5"/>
    </row>
    <row r="9" spans="1:11">
      <c r="A9" s="16" t="s">
        <v>10</v>
      </c>
      <c r="B9" s="5">
        <v>661712031</v>
      </c>
      <c r="C9" s="5">
        <v>149009730</v>
      </c>
      <c r="D9" s="5">
        <v>69978292</v>
      </c>
      <c r="E9" s="5">
        <v>181089037</v>
      </c>
      <c r="F9" s="5">
        <v>-1074732263</v>
      </c>
      <c r="G9" s="6">
        <v>-12943173</v>
      </c>
      <c r="H9" s="5">
        <v>272844564</v>
      </c>
      <c r="I9" s="6">
        <v>259901391</v>
      </c>
      <c r="J9" s="31">
        <v>2.234677036070698E-2</v>
      </c>
      <c r="K9" s="5" t="s">
        <v>83</v>
      </c>
    </row>
    <row r="10" spans="1:11">
      <c r="A10" s="16" t="s">
        <v>15</v>
      </c>
      <c r="B10" s="5">
        <v>1572928</v>
      </c>
      <c r="C10" s="5">
        <v>83334697</v>
      </c>
      <c r="D10" s="5">
        <v>29347334</v>
      </c>
      <c r="E10" s="5">
        <v>98345823</v>
      </c>
      <c r="F10" s="5">
        <v>0</v>
      </c>
      <c r="G10" s="6">
        <v>212600782</v>
      </c>
      <c r="H10" s="5">
        <v>7894074</v>
      </c>
      <c r="I10" s="6">
        <v>220494856</v>
      </c>
      <c r="J10" s="31">
        <v>1.8958528439538647E-2</v>
      </c>
      <c r="K10" s="5"/>
    </row>
    <row r="11" spans="1:11">
      <c r="A11" s="16" t="s">
        <v>18</v>
      </c>
      <c r="B11" s="5">
        <v>48129273</v>
      </c>
      <c r="C11" s="5">
        <v>17234574</v>
      </c>
      <c r="D11" s="5">
        <v>11867086</v>
      </c>
      <c r="E11" s="5">
        <v>107594459</v>
      </c>
      <c r="F11" s="5">
        <v>0</v>
      </c>
      <c r="G11" s="6">
        <v>184825392</v>
      </c>
      <c r="H11" s="5">
        <v>12983426</v>
      </c>
      <c r="I11" s="6">
        <v>197808818</v>
      </c>
      <c r="J11" s="31">
        <v>1.7007943721120296E-2</v>
      </c>
      <c r="K11" s="5" t="s">
        <v>83</v>
      </c>
    </row>
    <row r="12" spans="1:11">
      <c r="A12" s="16" t="s">
        <v>16</v>
      </c>
      <c r="B12" s="5">
        <v>8497969</v>
      </c>
      <c r="C12" s="5">
        <v>6740923</v>
      </c>
      <c r="D12" s="5">
        <v>21128595</v>
      </c>
      <c r="E12" s="5">
        <v>1739946</v>
      </c>
      <c r="F12" s="5">
        <v>0</v>
      </c>
      <c r="G12" s="6">
        <v>38107433</v>
      </c>
      <c r="H12" s="5">
        <v>119303054</v>
      </c>
      <c r="I12" s="6">
        <v>157410487</v>
      </c>
      <c r="J12" s="31">
        <v>1.3534425467372938E-2</v>
      </c>
      <c r="K12" s="5" t="s">
        <v>83</v>
      </c>
    </row>
    <row r="13" spans="1:11" ht="25.5">
      <c r="A13" s="16" t="s">
        <v>21</v>
      </c>
      <c r="B13" s="5">
        <v>65144459</v>
      </c>
      <c r="C13" s="5">
        <v>3671941</v>
      </c>
      <c r="D13" s="5">
        <v>180000</v>
      </c>
      <c r="E13" s="5">
        <v>1132637</v>
      </c>
      <c r="F13" s="5">
        <v>0</v>
      </c>
      <c r="G13" s="6">
        <v>70129037</v>
      </c>
      <c r="H13" s="5">
        <v>37860200</v>
      </c>
      <c r="I13" s="6">
        <v>107989237</v>
      </c>
      <c r="J13" s="31">
        <v>9.2851010584509008E-3</v>
      </c>
      <c r="K13" s="5"/>
    </row>
    <row r="14" spans="1:11">
      <c r="A14" s="16" t="s">
        <v>19</v>
      </c>
      <c r="B14" s="5">
        <v>4811504</v>
      </c>
      <c r="C14" s="5">
        <v>3643815</v>
      </c>
      <c r="D14" s="5">
        <v>7466</v>
      </c>
      <c r="E14" s="5">
        <v>47670292</v>
      </c>
      <c r="F14" s="5">
        <v>0</v>
      </c>
      <c r="G14" s="6">
        <v>56133077</v>
      </c>
      <c r="H14" s="5">
        <v>237200</v>
      </c>
      <c r="I14" s="6">
        <v>56370277</v>
      </c>
      <c r="J14" s="31">
        <v>4.8468137490208446E-3</v>
      </c>
      <c r="K14" s="5" t="s">
        <v>83</v>
      </c>
    </row>
    <row r="15" spans="1:11" ht="25.5">
      <c r="A15" s="16" t="s">
        <v>20</v>
      </c>
      <c r="B15" s="5">
        <v>5485058</v>
      </c>
      <c r="C15" s="5">
        <v>144700</v>
      </c>
      <c r="D15" s="5">
        <v>3775057</v>
      </c>
      <c r="E15" s="5">
        <v>449019</v>
      </c>
      <c r="F15" s="5">
        <v>0</v>
      </c>
      <c r="G15" s="6">
        <v>9853834</v>
      </c>
      <c r="H15" s="5">
        <v>920744</v>
      </c>
      <c r="I15" s="6">
        <v>10774578</v>
      </c>
      <c r="J15" s="31">
        <v>9.2641682052223219E-4</v>
      </c>
      <c r="K15" s="5" t="s">
        <v>83</v>
      </c>
    </row>
    <row r="16" spans="1:11">
      <c r="A16" s="16" t="s">
        <v>11</v>
      </c>
      <c r="B16" s="5">
        <v>810650</v>
      </c>
      <c r="C16" s="5">
        <v>3711516</v>
      </c>
      <c r="D16" s="5">
        <v>1943406</v>
      </c>
      <c r="E16" s="5">
        <v>3237543</v>
      </c>
      <c r="F16" s="5">
        <v>-627050</v>
      </c>
      <c r="G16" s="6">
        <v>9076065</v>
      </c>
      <c r="H16" s="5">
        <v>0</v>
      </c>
      <c r="I16" s="6">
        <v>9076065</v>
      </c>
      <c r="J16" s="31">
        <v>7.8037574001999096E-4</v>
      </c>
      <c r="K16" s="5" t="s">
        <v>83</v>
      </c>
    </row>
    <row r="17" spans="1:11" ht="25.5">
      <c r="A17" s="16" t="s">
        <v>14</v>
      </c>
      <c r="B17" s="5">
        <v>252963</v>
      </c>
      <c r="C17" s="5">
        <v>2903</v>
      </c>
      <c r="D17" s="5">
        <v>0</v>
      </c>
      <c r="E17" s="5">
        <v>3437409</v>
      </c>
      <c r="F17" s="5">
        <v>0</v>
      </c>
      <c r="G17" s="6">
        <v>3693275</v>
      </c>
      <c r="H17" s="5">
        <v>76991</v>
      </c>
      <c r="I17" s="6">
        <v>3770266</v>
      </c>
      <c r="J17" s="31">
        <v>3.2417398066477169E-4</v>
      </c>
      <c r="K17" s="5" t="s">
        <v>83</v>
      </c>
    </row>
    <row r="18" spans="1:11">
      <c r="A18" s="16" t="s">
        <v>85</v>
      </c>
      <c r="B18" s="5">
        <v>6784178</v>
      </c>
      <c r="C18" s="5">
        <v>12182288</v>
      </c>
      <c r="D18" s="5">
        <v>22118828</v>
      </c>
      <c r="E18" s="5">
        <v>10020563</v>
      </c>
      <c r="F18" s="5">
        <v>0</v>
      </c>
      <c r="G18" s="6">
        <v>51105857</v>
      </c>
      <c r="H18" s="5">
        <v>14288780</v>
      </c>
      <c r="I18" s="6">
        <v>65394637</v>
      </c>
      <c r="J18" s="31">
        <v>5.6227438038636444E-3</v>
      </c>
      <c r="K18" s="5"/>
    </row>
    <row r="19" spans="1:11">
      <c r="A19" s="17" t="s">
        <v>23</v>
      </c>
      <c r="B19" s="6">
        <v>5597057223</v>
      </c>
      <c r="C19" s="6">
        <v>2862706094</v>
      </c>
      <c r="D19" s="6">
        <v>2396001267</v>
      </c>
      <c r="E19" s="6">
        <v>2211894537</v>
      </c>
      <c r="F19" s="6">
        <v>-4603084808</v>
      </c>
      <c r="G19" s="6">
        <v>8464574313</v>
      </c>
      <c r="H19" s="6">
        <v>3165803894</v>
      </c>
      <c r="I19" s="6">
        <v>11630378207</v>
      </c>
      <c r="J19" s="32">
        <f>SUM(J3:J18)</f>
        <v>0.99999999999999978</v>
      </c>
      <c r="K19" s="6"/>
    </row>
    <row r="20" spans="1:11">
      <c r="A20" s="7"/>
      <c r="B20" s="7"/>
      <c r="C20" s="7"/>
      <c r="D20" s="7"/>
      <c r="E20" s="7"/>
      <c r="F20" s="7"/>
      <c r="G20" s="7"/>
      <c r="H20" s="7"/>
      <c r="I20" s="15"/>
      <c r="K20" s="15"/>
    </row>
    <row r="21" spans="1:11">
      <c r="A21" s="1" t="s">
        <v>24</v>
      </c>
      <c r="B21" s="1"/>
      <c r="C21" s="1"/>
      <c r="D21" s="1"/>
      <c r="E21" s="1"/>
      <c r="F21" s="1"/>
      <c r="G21" s="1"/>
      <c r="H21" s="1"/>
      <c r="I21" s="15"/>
      <c r="K21" s="15"/>
    </row>
    <row r="22" spans="1:11" ht="38.25">
      <c r="A22" s="3" t="s">
        <v>1</v>
      </c>
      <c r="B22" s="4" t="s">
        <v>81</v>
      </c>
      <c r="C22" s="4" t="s">
        <v>2</v>
      </c>
      <c r="D22" s="4" t="s">
        <v>3</v>
      </c>
      <c r="E22" s="4" t="s">
        <v>4</v>
      </c>
      <c r="F22" s="4" t="s">
        <v>87</v>
      </c>
      <c r="G22" s="4" t="s">
        <v>5</v>
      </c>
      <c r="H22" s="4" t="s">
        <v>6</v>
      </c>
      <c r="I22" s="4" t="s">
        <v>76</v>
      </c>
      <c r="J22" s="29" t="s">
        <v>84</v>
      </c>
      <c r="K22" s="4" t="s">
        <v>90</v>
      </c>
    </row>
    <row r="23" spans="1:11">
      <c r="A23" s="16" t="s">
        <v>33</v>
      </c>
      <c r="B23" s="5">
        <v>4167023049</v>
      </c>
      <c r="C23" s="5">
        <v>420771793</v>
      </c>
      <c r="D23" s="5">
        <v>2947344381</v>
      </c>
      <c r="E23" s="5">
        <v>937684147</v>
      </c>
      <c r="F23" s="5">
        <v>-14280981539</v>
      </c>
      <c r="G23" s="6">
        <v>-5808158169</v>
      </c>
      <c r="H23" s="5">
        <v>19208471202</v>
      </c>
      <c r="I23" s="6">
        <v>13400313033</v>
      </c>
      <c r="J23" s="31">
        <v>0.30768951275163609</v>
      </c>
      <c r="K23" s="5"/>
    </row>
    <row r="24" spans="1:11">
      <c r="A24" s="16" t="s">
        <v>37</v>
      </c>
      <c r="B24" s="5">
        <v>2175544871</v>
      </c>
      <c r="C24" s="5">
        <v>1316371254</v>
      </c>
      <c r="D24" s="5">
        <v>1162453456</v>
      </c>
      <c r="E24" s="5">
        <v>148949819</v>
      </c>
      <c r="F24" s="5">
        <v>-48141954</v>
      </c>
      <c r="G24" s="6">
        <v>4755177446</v>
      </c>
      <c r="H24" s="5">
        <v>1446083492</v>
      </c>
      <c r="I24" s="6">
        <v>6201260938</v>
      </c>
      <c r="J24" s="31">
        <v>0.14238943163194193</v>
      </c>
      <c r="K24" s="5" t="s">
        <v>83</v>
      </c>
    </row>
    <row r="25" spans="1:11">
      <c r="A25" s="16" t="s">
        <v>39</v>
      </c>
      <c r="B25" s="5">
        <v>1568674344</v>
      </c>
      <c r="C25" s="5">
        <v>1409650463</v>
      </c>
      <c r="D25" s="5">
        <v>1103523439</v>
      </c>
      <c r="E25" s="5">
        <v>511988814</v>
      </c>
      <c r="F25" s="5">
        <v>-569455507</v>
      </c>
      <c r="G25" s="6">
        <v>4024381553</v>
      </c>
      <c r="H25" s="5">
        <v>814909371</v>
      </c>
      <c r="I25" s="6">
        <v>4839290924</v>
      </c>
      <c r="J25" s="31">
        <v>0.11111673755696024</v>
      </c>
      <c r="K25" s="5" t="s">
        <v>83</v>
      </c>
    </row>
    <row r="26" spans="1:11">
      <c r="A26" s="16" t="s">
        <v>30</v>
      </c>
      <c r="B26" s="5">
        <v>1682435871</v>
      </c>
      <c r="C26" s="5">
        <v>661275775</v>
      </c>
      <c r="D26" s="5">
        <v>253621180</v>
      </c>
      <c r="E26" s="5">
        <v>1181506353</v>
      </c>
      <c r="F26" s="5">
        <v>-489277557</v>
      </c>
      <c r="G26" s="6">
        <v>3289561622</v>
      </c>
      <c r="H26" s="5">
        <v>690767037</v>
      </c>
      <c r="I26" s="6">
        <v>3980328659</v>
      </c>
      <c r="J26" s="31">
        <v>9.1393789284107615E-2</v>
      </c>
      <c r="K26" s="5" t="s">
        <v>83</v>
      </c>
    </row>
    <row r="27" spans="1:11">
      <c r="A27" s="16" t="s">
        <v>27</v>
      </c>
      <c r="B27" s="5">
        <v>176457851</v>
      </c>
      <c r="C27" s="5">
        <v>617542774</v>
      </c>
      <c r="D27" s="5">
        <v>956135524</v>
      </c>
      <c r="E27" s="5">
        <v>1223532017</v>
      </c>
      <c r="F27" s="5">
        <v>0</v>
      </c>
      <c r="G27" s="6">
        <v>2973668166</v>
      </c>
      <c r="H27" s="5">
        <v>415214920</v>
      </c>
      <c r="I27" s="6">
        <v>3388883086</v>
      </c>
      <c r="J27" s="31">
        <v>7.7813390100347588E-2</v>
      </c>
      <c r="K27" s="5"/>
    </row>
    <row r="28" spans="1:11">
      <c r="A28" s="16" t="s">
        <v>28</v>
      </c>
      <c r="B28" s="5">
        <v>407771559</v>
      </c>
      <c r="C28" s="5">
        <v>494733646</v>
      </c>
      <c r="D28" s="5">
        <v>24627805</v>
      </c>
      <c r="E28" s="5">
        <v>178572063</v>
      </c>
      <c r="F28" s="5">
        <v>-2721440</v>
      </c>
      <c r="G28" s="6">
        <v>1102983633</v>
      </c>
      <c r="H28" s="5">
        <v>542630474</v>
      </c>
      <c r="I28" s="6">
        <v>1645614107</v>
      </c>
      <c r="J28" s="31">
        <v>3.7785550345960248E-2</v>
      </c>
      <c r="K28" s="5" t="s">
        <v>83</v>
      </c>
    </row>
    <row r="29" spans="1:11">
      <c r="A29" s="16" t="s">
        <v>32</v>
      </c>
      <c r="B29" s="5">
        <v>743348198</v>
      </c>
      <c r="C29" s="5">
        <v>108929377</v>
      </c>
      <c r="D29" s="5">
        <v>88755418</v>
      </c>
      <c r="E29" s="5">
        <v>40315050</v>
      </c>
      <c r="F29" s="5">
        <v>-1167600</v>
      </c>
      <c r="G29" s="6">
        <v>980180443</v>
      </c>
      <c r="H29" s="5">
        <v>428212074</v>
      </c>
      <c r="I29" s="6">
        <v>1408392517</v>
      </c>
      <c r="J29" s="31">
        <v>3.2338618228664205E-2</v>
      </c>
      <c r="K29" s="5"/>
    </row>
    <row r="30" spans="1:11">
      <c r="A30" s="16" t="s">
        <v>34</v>
      </c>
      <c r="B30" s="5">
        <v>715552736</v>
      </c>
      <c r="C30" s="5">
        <v>270239338</v>
      </c>
      <c r="D30" s="5">
        <v>168644360</v>
      </c>
      <c r="E30" s="5">
        <v>205077683</v>
      </c>
      <c r="F30" s="5">
        <v>-220516232</v>
      </c>
      <c r="G30" s="6">
        <v>1138997885</v>
      </c>
      <c r="H30" s="5">
        <v>149570945</v>
      </c>
      <c r="I30" s="6">
        <v>1288568830</v>
      </c>
      <c r="J30" s="31">
        <v>2.9587302511013349E-2</v>
      </c>
      <c r="K30" s="5" t="s">
        <v>83</v>
      </c>
    </row>
    <row r="31" spans="1:11">
      <c r="A31" s="16" t="s">
        <v>25</v>
      </c>
      <c r="B31" s="5">
        <v>384154349</v>
      </c>
      <c r="C31" s="5">
        <v>311229508</v>
      </c>
      <c r="D31" s="5">
        <v>20788073</v>
      </c>
      <c r="E31" s="5">
        <v>518610416</v>
      </c>
      <c r="F31" s="5">
        <v>-48125978</v>
      </c>
      <c r="G31" s="6">
        <v>1186656368</v>
      </c>
      <c r="H31" s="5">
        <v>72828967</v>
      </c>
      <c r="I31" s="6">
        <v>1259485335</v>
      </c>
      <c r="J31" s="31">
        <v>2.8919505692862359E-2</v>
      </c>
      <c r="K31" s="5" t="s">
        <v>83</v>
      </c>
    </row>
    <row r="32" spans="1:11">
      <c r="A32" s="16" t="s">
        <v>29</v>
      </c>
      <c r="B32" s="5">
        <v>212193666</v>
      </c>
      <c r="C32" s="5">
        <v>254448143</v>
      </c>
      <c r="D32" s="5">
        <v>88910368</v>
      </c>
      <c r="E32" s="5">
        <v>660331498</v>
      </c>
      <c r="F32" s="5">
        <v>-2235042</v>
      </c>
      <c r="G32" s="6">
        <v>1213648633</v>
      </c>
      <c r="H32" s="5">
        <v>20598946</v>
      </c>
      <c r="I32" s="6">
        <v>1234247579</v>
      </c>
      <c r="J32" s="31">
        <v>2.8340012301367592E-2</v>
      </c>
      <c r="K32" s="5" t="s">
        <v>83</v>
      </c>
    </row>
    <row r="33" spans="1:11" ht="25.5">
      <c r="A33" s="16" t="s">
        <v>31</v>
      </c>
      <c r="B33" s="5">
        <v>187023038</v>
      </c>
      <c r="C33" s="5">
        <v>270542246</v>
      </c>
      <c r="D33" s="5">
        <v>320858831</v>
      </c>
      <c r="E33" s="5">
        <v>328862688</v>
      </c>
      <c r="F33" s="5">
        <v>-7641543</v>
      </c>
      <c r="G33" s="6">
        <v>1099645260</v>
      </c>
      <c r="H33" s="5">
        <v>67896861</v>
      </c>
      <c r="I33" s="6">
        <v>1167542121</v>
      </c>
      <c r="J33" s="31">
        <v>2.6808363763057307E-2</v>
      </c>
      <c r="K33" s="5" t="s">
        <v>83</v>
      </c>
    </row>
    <row r="34" spans="1:11">
      <c r="A34" s="16" t="s">
        <v>35</v>
      </c>
      <c r="B34" s="5">
        <v>387675886</v>
      </c>
      <c r="C34" s="5">
        <v>30921729</v>
      </c>
      <c r="D34" s="5">
        <v>45556765</v>
      </c>
      <c r="E34" s="5">
        <v>212933212</v>
      </c>
      <c r="F34" s="5">
        <v>-16262194</v>
      </c>
      <c r="G34" s="6">
        <v>660825398</v>
      </c>
      <c r="H34" s="5">
        <v>276778143</v>
      </c>
      <c r="I34" s="6">
        <v>937603541</v>
      </c>
      <c r="J34" s="31">
        <v>2.1528659515195867E-2</v>
      </c>
      <c r="K34" s="5"/>
    </row>
    <row r="35" spans="1:11">
      <c r="A35" s="16" t="s">
        <v>26</v>
      </c>
      <c r="B35" s="5">
        <v>108642272</v>
      </c>
      <c r="C35" s="5">
        <v>31742533</v>
      </c>
      <c r="D35" s="5">
        <v>1485358</v>
      </c>
      <c r="E35" s="5">
        <v>52859488</v>
      </c>
      <c r="F35" s="5">
        <v>-68782272</v>
      </c>
      <c r="G35" s="6">
        <v>125947379</v>
      </c>
      <c r="H35" s="5">
        <v>335956758</v>
      </c>
      <c r="I35" s="6">
        <v>461904137</v>
      </c>
      <c r="J35" s="31">
        <v>1.0605950659622547E-2</v>
      </c>
      <c r="K35" s="5"/>
    </row>
    <row r="36" spans="1:11">
      <c r="A36" s="16" t="s">
        <v>36</v>
      </c>
      <c r="B36" s="5">
        <v>194217850</v>
      </c>
      <c r="C36" s="5">
        <v>29521474</v>
      </c>
      <c r="D36" s="5">
        <v>14718754</v>
      </c>
      <c r="E36" s="5">
        <v>21906813</v>
      </c>
      <c r="F36" s="5">
        <v>-4787120</v>
      </c>
      <c r="G36" s="6">
        <v>255577771</v>
      </c>
      <c r="H36" s="5">
        <v>82860554</v>
      </c>
      <c r="I36" s="6">
        <v>338438325</v>
      </c>
      <c r="J36" s="31">
        <v>7.7710067712065114E-3</v>
      </c>
      <c r="K36" s="5"/>
    </row>
    <row r="37" spans="1:11">
      <c r="A37" s="16" t="s">
        <v>38</v>
      </c>
      <c r="B37" s="5">
        <v>3811052</v>
      </c>
      <c r="C37" s="5">
        <v>1055659</v>
      </c>
      <c r="D37" s="5">
        <v>2017701</v>
      </c>
      <c r="E37" s="5">
        <v>0</v>
      </c>
      <c r="F37" s="5">
        <v>-3428084</v>
      </c>
      <c r="G37" s="6">
        <v>3456328</v>
      </c>
      <c r="H37" s="5">
        <v>76732</v>
      </c>
      <c r="I37" s="6">
        <v>3533060</v>
      </c>
      <c r="J37" s="31">
        <v>8.112388921402113E-5</v>
      </c>
      <c r="K37" s="5" t="s">
        <v>83</v>
      </c>
    </row>
    <row r="38" spans="1:11">
      <c r="A38" s="16" t="s">
        <v>86</v>
      </c>
      <c r="B38" s="5">
        <v>224441569</v>
      </c>
      <c r="C38" s="5">
        <v>356681812</v>
      </c>
      <c r="D38" s="5">
        <v>379218245</v>
      </c>
      <c r="E38" s="5">
        <v>603402057</v>
      </c>
      <c r="F38" s="5">
        <v>-27330551</v>
      </c>
      <c r="G38" s="6">
        <v>1536413132</v>
      </c>
      <c r="H38" s="5">
        <v>459593635</v>
      </c>
      <c r="I38" s="6">
        <v>1996006767</v>
      </c>
      <c r="J38" s="31">
        <v>4.583104499684254E-2</v>
      </c>
      <c r="K38" s="5"/>
    </row>
    <row r="39" spans="1:11">
      <c r="A39" s="17" t="s">
        <v>41</v>
      </c>
      <c r="B39" s="6">
        <v>13338968161</v>
      </c>
      <c r="C39" s="6">
        <v>6585657524</v>
      </c>
      <c r="D39" s="6">
        <v>7578659658</v>
      </c>
      <c r="E39" s="6">
        <v>6826532118</v>
      </c>
      <c r="F39" s="6">
        <v>-15790854613</v>
      </c>
      <c r="G39" s="6">
        <v>18538962848</v>
      </c>
      <c r="H39" s="6">
        <v>25012450111</v>
      </c>
      <c r="I39" s="6">
        <v>43551412959</v>
      </c>
      <c r="J39" s="32">
        <f>SUM(J23:J38)</f>
        <v>1</v>
      </c>
      <c r="K39" s="6"/>
    </row>
    <row r="40" spans="1:11">
      <c r="A40" s="7"/>
      <c r="B40" s="7"/>
      <c r="C40" s="7"/>
      <c r="D40" s="7"/>
      <c r="E40" s="7"/>
      <c r="F40" s="7"/>
      <c r="G40" s="7"/>
      <c r="H40" s="7"/>
      <c r="I40" s="15"/>
      <c r="K40" s="15"/>
    </row>
    <row r="41" spans="1:11">
      <c r="A41" s="1" t="s">
        <v>79</v>
      </c>
      <c r="B41" s="7"/>
      <c r="C41" s="7"/>
      <c r="D41" s="7"/>
      <c r="E41" s="7"/>
      <c r="F41" s="7"/>
      <c r="G41" s="7"/>
      <c r="H41" s="7"/>
      <c r="I41" s="15"/>
      <c r="K41" s="15"/>
    </row>
    <row r="42" spans="1:11" ht="38.25">
      <c r="A42" s="3" t="s">
        <v>1</v>
      </c>
      <c r="B42" s="4" t="s">
        <v>81</v>
      </c>
      <c r="C42" s="4" t="s">
        <v>2</v>
      </c>
      <c r="D42" s="4" t="s">
        <v>3</v>
      </c>
      <c r="E42" s="4" t="s">
        <v>4</v>
      </c>
      <c r="F42" s="4" t="s">
        <v>87</v>
      </c>
      <c r="G42" s="4" t="s">
        <v>5</v>
      </c>
      <c r="H42" s="4" t="s">
        <v>6</v>
      </c>
      <c r="I42" s="4" t="s">
        <v>76</v>
      </c>
      <c r="J42" s="29" t="s">
        <v>84</v>
      </c>
      <c r="K42" s="15"/>
    </row>
    <row r="43" spans="1:11">
      <c r="A43" s="16" t="s">
        <v>40</v>
      </c>
      <c r="B43" s="5">
        <v>0</v>
      </c>
      <c r="C43" s="5">
        <v>0</v>
      </c>
      <c r="D43" s="5">
        <v>1548305154</v>
      </c>
      <c r="E43" s="5">
        <v>48450012182</v>
      </c>
      <c r="F43" s="5">
        <v>0</v>
      </c>
      <c r="G43" s="6">
        <v>49998317336</v>
      </c>
      <c r="H43" s="5">
        <v>0</v>
      </c>
      <c r="I43" s="6">
        <v>49998317336</v>
      </c>
      <c r="J43" s="31">
        <v>0.75191391828210685</v>
      </c>
      <c r="K43" s="15"/>
    </row>
    <row r="44" spans="1:11">
      <c r="A44" s="16" t="s">
        <v>22</v>
      </c>
      <c r="B44" s="5">
        <v>0</v>
      </c>
      <c r="C44" s="5">
        <v>0</v>
      </c>
      <c r="D44" s="5">
        <v>75545609</v>
      </c>
      <c r="E44" s="5">
        <v>16420872849</v>
      </c>
      <c r="F44" s="5">
        <v>0</v>
      </c>
      <c r="G44" s="6">
        <v>16496418458</v>
      </c>
      <c r="H44" s="5">
        <v>0</v>
      </c>
      <c r="I44" s="6">
        <v>16496418458</v>
      </c>
      <c r="J44" s="31">
        <v>0.24808608171789318</v>
      </c>
      <c r="K44" s="15"/>
    </row>
    <row r="45" spans="1:11">
      <c r="A45" s="17" t="s">
        <v>80</v>
      </c>
      <c r="B45" s="6">
        <v>0</v>
      </c>
      <c r="C45" s="6">
        <v>0</v>
      </c>
      <c r="D45" s="6">
        <v>1623850763</v>
      </c>
      <c r="E45" s="6">
        <v>64870885031</v>
      </c>
      <c r="F45" s="6">
        <v>0</v>
      </c>
      <c r="G45" s="6">
        <v>66494735794</v>
      </c>
      <c r="H45" s="6">
        <v>0</v>
      </c>
      <c r="I45" s="6">
        <v>66494735794</v>
      </c>
      <c r="J45" s="32">
        <f>SUM(J43:J44)</f>
        <v>1</v>
      </c>
      <c r="K45" s="15"/>
    </row>
    <row r="46" spans="1:11">
      <c r="A46" s="7"/>
      <c r="B46" s="7"/>
      <c r="C46" s="7"/>
      <c r="D46" s="7"/>
      <c r="E46" s="7"/>
      <c r="F46" s="7"/>
      <c r="G46" s="7"/>
      <c r="H46" s="7"/>
      <c r="I46" s="15"/>
      <c r="K46" s="15"/>
    </row>
    <row r="47" spans="1:11">
      <c r="A47" s="8" t="s">
        <v>42</v>
      </c>
      <c r="B47" s="8"/>
      <c r="C47" s="8"/>
      <c r="D47" s="8"/>
      <c r="E47" s="8"/>
      <c r="F47" s="8"/>
      <c r="G47" s="8"/>
      <c r="H47" s="8"/>
      <c r="I47" s="15"/>
      <c r="K47" s="15"/>
    </row>
    <row r="48" spans="1:11" ht="38.25">
      <c r="A48" s="3" t="s">
        <v>1</v>
      </c>
      <c r="B48" s="4" t="s">
        <v>81</v>
      </c>
      <c r="C48" s="4" t="s">
        <v>2</v>
      </c>
      <c r="D48" s="4" t="s">
        <v>3</v>
      </c>
      <c r="E48" s="4" t="s">
        <v>4</v>
      </c>
      <c r="F48" s="4" t="s">
        <v>87</v>
      </c>
      <c r="G48" s="4" t="s">
        <v>5</v>
      </c>
      <c r="H48" s="4" t="s">
        <v>6</v>
      </c>
      <c r="I48" s="4" t="s">
        <v>76</v>
      </c>
      <c r="J48" s="29" t="s">
        <v>84</v>
      </c>
      <c r="K48" s="15"/>
    </row>
    <row r="49" spans="1:10" s="15" customFormat="1" ht="25.5">
      <c r="A49" s="16" t="s">
        <v>48</v>
      </c>
      <c r="B49" s="5">
        <v>333538964</v>
      </c>
      <c r="C49" s="5">
        <v>175360324</v>
      </c>
      <c r="D49" s="5">
        <v>186829751</v>
      </c>
      <c r="E49" s="5">
        <v>7307392234</v>
      </c>
      <c r="F49" s="5">
        <v>-74542970</v>
      </c>
      <c r="G49" s="6">
        <v>7928578303</v>
      </c>
      <c r="H49" s="5">
        <v>425608401</v>
      </c>
      <c r="I49" s="6">
        <v>8354186704</v>
      </c>
      <c r="J49" s="31">
        <v>0.90546177481966461</v>
      </c>
    </row>
    <row r="50" spans="1:10" s="15" customFormat="1">
      <c r="A50" s="16" t="s">
        <v>46</v>
      </c>
      <c r="B50" s="5">
        <v>31025010</v>
      </c>
      <c r="C50" s="5">
        <v>82423692</v>
      </c>
      <c r="D50" s="5">
        <v>41069893</v>
      </c>
      <c r="E50" s="5">
        <v>112448036</v>
      </c>
      <c r="F50" s="5">
        <v>0</v>
      </c>
      <c r="G50" s="6">
        <v>266966631</v>
      </c>
      <c r="H50" s="5">
        <v>57308998</v>
      </c>
      <c r="I50" s="6">
        <v>324275629</v>
      </c>
      <c r="J50" s="31">
        <v>3.5146351999114131E-2</v>
      </c>
    </row>
    <row r="51" spans="1:10" s="15" customFormat="1">
      <c r="A51" s="16" t="s">
        <v>44</v>
      </c>
      <c r="B51" s="5">
        <v>23797672</v>
      </c>
      <c r="C51" s="5">
        <v>29898298</v>
      </c>
      <c r="D51" s="5">
        <v>10288398</v>
      </c>
      <c r="E51" s="5">
        <v>7089200</v>
      </c>
      <c r="F51" s="5">
        <v>-3091846</v>
      </c>
      <c r="G51" s="6">
        <v>67981722</v>
      </c>
      <c r="H51" s="5">
        <v>72655797</v>
      </c>
      <c r="I51" s="6">
        <v>140637519</v>
      </c>
      <c r="J51" s="31">
        <v>1.5242883846371636E-2</v>
      </c>
    </row>
    <row r="52" spans="1:10" s="15" customFormat="1">
      <c r="A52" s="16" t="s">
        <v>47</v>
      </c>
      <c r="B52" s="5">
        <v>66106201</v>
      </c>
      <c r="C52" s="5">
        <v>0</v>
      </c>
      <c r="D52" s="5">
        <v>161245</v>
      </c>
      <c r="E52" s="5">
        <v>13506361</v>
      </c>
      <c r="F52" s="5">
        <v>-18740773</v>
      </c>
      <c r="G52" s="6">
        <v>61033034</v>
      </c>
      <c r="H52" s="5">
        <v>24628201</v>
      </c>
      <c r="I52" s="6">
        <v>85661235</v>
      </c>
      <c r="J52" s="31">
        <v>9.2843237318609457E-3</v>
      </c>
    </row>
    <row r="53" spans="1:10" s="15" customFormat="1">
      <c r="A53" s="16" t="s">
        <v>43</v>
      </c>
      <c r="B53" s="5">
        <v>34510135</v>
      </c>
      <c r="C53" s="5">
        <v>0</v>
      </c>
      <c r="D53" s="5">
        <v>9342526</v>
      </c>
      <c r="E53" s="5">
        <v>976477</v>
      </c>
      <c r="F53" s="5">
        <v>-11493185</v>
      </c>
      <c r="G53" s="6">
        <v>33335953</v>
      </c>
      <c r="H53" s="5">
        <v>29175453</v>
      </c>
      <c r="I53" s="6">
        <v>62511406</v>
      </c>
      <c r="J53" s="31">
        <v>6.7752482232808654E-3</v>
      </c>
    </row>
    <row r="54" spans="1:10" s="15" customFormat="1">
      <c r="A54" s="16" t="s">
        <v>45</v>
      </c>
      <c r="B54" s="5">
        <v>15809048</v>
      </c>
      <c r="C54" s="5">
        <v>0</v>
      </c>
      <c r="D54" s="5">
        <v>3561128</v>
      </c>
      <c r="E54" s="5">
        <v>30353495</v>
      </c>
      <c r="F54" s="5">
        <v>-671216</v>
      </c>
      <c r="G54" s="6">
        <v>49052455</v>
      </c>
      <c r="H54" s="5">
        <v>10666894</v>
      </c>
      <c r="I54" s="6">
        <v>59719349</v>
      </c>
      <c r="J54" s="31">
        <v>6.4726333816222262E-3</v>
      </c>
    </row>
    <row r="55" spans="1:10" s="15" customFormat="1">
      <c r="A55" s="16" t="s">
        <v>88</v>
      </c>
      <c r="B55" s="5">
        <v>20453494</v>
      </c>
      <c r="C55" s="5">
        <v>17007948</v>
      </c>
      <c r="D55" s="5">
        <v>47559527</v>
      </c>
      <c r="E55" s="5">
        <v>101344772</v>
      </c>
      <c r="F55" s="5">
        <v>-976649</v>
      </c>
      <c r="G55" s="6">
        <v>185389092</v>
      </c>
      <c r="H55" s="5">
        <v>14056820</v>
      </c>
      <c r="I55" s="6">
        <v>199445912</v>
      </c>
      <c r="J55" s="31">
        <v>2.1616783998085594E-2</v>
      </c>
    </row>
    <row r="56" spans="1:10" s="15" customFormat="1">
      <c r="A56" s="17" t="s">
        <v>49</v>
      </c>
      <c r="B56" s="6">
        <v>525240524</v>
      </c>
      <c r="C56" s="6">
        <v>304690262</v>
      </c>
      <c r="D56" s="6">
        <v>298812468</v>
      </c>
      <c r="E56" s="6">
        <v>7573110575</v>
      </c>
      <c r="F56" s="6">
        <v>-109516639</v>
      </c>
      <c r="G56" s="6">
        <v>8592337190</v>
      </c>
      <c r="H56" s="6">
        <v>634100564</v>
      </c>
      <c r="I56" s="6">
        <v>9226437754</v>
      </c>
      <c r="J56" s="32">
        <f>SUM(J49:J55)</f>
        <v>1</v>
      </c>
    </row>
    <row r="57" spans="1:10" s="15" customFormat="1">
      <c r="A57" s="9"/>
      <c r="B57" s="9"/>
      <c r="C57" s="9"/>
      <c r="D57" s="9"/>
      <c r="E57" s="9"/>
      <c r="F57" s="9"/>
      <c r="G57" s="9"/>
      <c r="H57" s="9"/>
      <c r="I57" s="8"/>
      <c r="J57" s="49"/>
    </row>
    <row r="58" spans="1:10" s="15" customFormat="1" ht="38.25">
      <c r="A58" s="8" t="s">
        <v>104</v>
      </c>
      <c r="B58" s="8"/>
      <c r="C58" s="8"/>
      <c r="D58" s="8"/>
      <c r="E58" s="8"/>
      <c r="F58" s="8"/>
      <c r="G58" s="8"/>
      <c r="H58" s="8"/>
      <c r="I58" s="8"/>
      <c r="J58" s="49"/>
    </row>
    <row r="59" spans="1:10" s="15" customFormat="1" ht="38.25">
      <c r="A59" s="3" t="s">
        <v>1</v>
      </c>
      <c r="B59" s="4" t="s">
        <v>81</v>
      </c>
      <c r="C59" s="4" t="s">
        <v>2</v>
      </c>
      <c r="D59" s="4" t="s">
        <v>3</v>
      </c>
      <c r="E59" s="4" t="s">
        <v>4</v>
      </c>
      <c r="F59" s="4" t="s">
        <v>87</v>
      </c>
      <c r="G59" s="4" t="s">
        <v>5</v>
      </c>
      <c r="H59" s="4" t="s">
        <v>6</v>
      </c>
      <c r="I59" s="4" t="s">
        <v>76</v>
      </c>
      <c r="J59" s="29" t="s">
        <v>84</v>
      </c>
    </row>
    <row r="60" spans="1:10" s="15" customFormat="1">
      <c r="A60" s="16" t="s">
        <v>50</v>
      </c>
      <c r="B60" s="5">
        <v>361870518</v>
      </c>
      <c r="C60" s="5">
        <v>673766219</v>
      </c>
      <c r="D60" s="5">
        <v>1650039238</v>
      </c>
      <c r="E60" s="5">
        <v>5687246247</v>
      </c>
      <c r="F60" s="5">
        <v>-301632474</v>
      </c>
      <c r="G60" s="6">
        <v>8071289748</v>
      </c>
      <c r="H60" s="5">
        <v>1086892469</v>
      </c>
      <c r="I60" s="6">
        <v>9158182217</v>
      </c>
      <c r="J60" s="31">
        <v>0.64691263839685886</v>
      </c>
    </row>
    <row r="61" spans="1:10" s="15" customFormat="1">
      <c r="A61" s="16" t="s">
        <v>52</v>
      </c>
      <c r="B61" s="5">
        <v>9111731</v>
      </c>
      <c r="C61" s="5">
        <v>70317951</v>
      </c>
      <c r="D61" s="5">
        <v>166216148</v>
      </c>
      <c r="E61" s="5">
        <v>946159548</v>
      </c>
      <c r="F61" s="5">
        <v>-9484574</v>
      </c>
      <c r="G61" s="6">
        <v>1182320804</v>
      </c>
      <c r="H61" s="5">
        <v>0</v>
      </c>
      <c r="I61" s="6">
        <v>1182320804</v>
      </c>
      <c r="J61" s="31">
        <v>8.3516384870281013E-2</v>
      </c>
    </row>
    <row r="62" spans="1:10" s="15" customFormat="1">
      <c r="A62" s="16" t="s">
        <v>56</v>
      </c>
      <c r="B62" s="5">
        <v>0</v>
      </c>
      <c r="C62" s="5">
        <v>0</v>
      </c>
      <c r="D62" s="5">
        <v>0</v>
      </c>
      <c r="E62" s="5">
        <v>527582348</v>
      </c>
      <c r="F62" s="5">
        <v>0</v>
      </c>
      <c r="G62" s="6">
        <v>527582348</v>
      </c>
      <c r="H62" s="5">
        <v>0</v>
      </c>
      <c r="I62" s="6">
        <v>527582348</v>
      </c>
      <c r="J62" s="31">
        <v>3.726718694052053E-2</v>
      </c>
    </row>
    <row r="63" spans="1:10" s="15" customFormat="1">
      <c r="A63" s="16" t="s">
        <v>51</v>
      </c>
      <c r="B63" s="5">
        <v>0</v>
      </c>
      <c r="C63" s="5">
        <v>0</v>
      </c>
      <c r="D63" s="5">
        <v>0</v>
      </c>
      <c r="E63" s="5">
        <v>442823150</v>
      </c>
      <c r="F63" s="5">
        <v>-20285598</v>
      </c>
      <c r="G63" s="6">
        <v>422537552</v>
      </c>
      <c r="H63" s="5">
        <v>9086833</v>
      </c>
      <c r="I63" s="6">
        <v>431624385</v>
      </c>
      <c r="J63" s="31">
        <v>3.0488940171823575E-2</v>
      </c>
    </row>
    <row r="64" spans="1:10" s="15" customFormat="1">
      <c r="A64" s="16" t="s">
        <v>55</v>
      </c>
      <c r="B64" s="5">
        <v>0</v>
      </c>
      <c r="C64" s="5">
        <v>0</v>
      </c>
      <c r="D64" s="5">
        <v>0</v>
      </c>
      <c r="E64" s="5">
        <v>407305373</v>
      </c>
      <c r="F64" s="5">
        <v>0</v>
      </c>
      <c r="G64" s="6">
        <v>407305373</v>
      </c>
      <c r="H64" s="5">
        <v>0</v>
      </c>
      <c r="I64" s="6">
        <v>407305373</v>
      </c>
      <c r="J64" s="31">
        <v>2.8771101866868074E-2</v>
      </c>
    </row>
    <row r="65" spans="1:10" s="15" customFormat="1">
      <c r="A65" s="16" t="s">
        <v>54</v>
      </c>
      <c r="B65" s="5">
        <v>0</v>
      </c>
      <c r="C65" s="5">
        <v>0</v>
      </c>
      <c r="D65" s="5">
        <v>0</v>
      </c>
      <c r="E65" s="5">
        <v>333611639</v>
      </c>
      <c r="F65" s="5">
        <v>0</v>
      </c>
      <c r="G65" s="6">
        <v>333611639</v>
      </c>
      <c r="H65" s="5">
        <v>0</v>
      </c>
      <c r="I65" s="6">
        <v>333611639</v>
      </c>
      <c r="J65" s="31">
        <v>2.3565548322982272E-2</v>
      </c>
    </row>
    <row r="66" spans="1:10" s="15" customFormat="1">
      <c r="A66" s="16" t="s">
        <v>53</v>
      </c>
      <c r="B66" s="5">
        <v>0</v>
      </c>
      <c r="C66" s="5">
        <v>0</v>
      </c>
      <c r="D66" s="5">
        <v>60679044</v>
      </c>
      <c r="E66" s="5">
        <v>294837240</v>
      </c>
      <c r="F66" s="5">
        <v>-66438150</v>
      </c>
      <c r="G66" s="6">
        <v>289078134</v>
      </c>
      <c r="H66" s="5">
        <v>0</v>
      </c>
      <c r="I66" s="6">
        <v>289078134</v>
      </c>
      <c r="J66" s="31">
        <v>2.0419805365047665E-2</v>
      </c>
    </row>
    <row r="67" spans="1:10" s="15" customFormat="1">
      <c r="A67" s="16" t="s">
        <v>89</v>
      </c>
      <c r="B67" s="5">
        <v>0</v>
      </c>
      <c r="C67" s="5">
        <v>0</v>
      </c>
      <c r="D67" s="5">
        <v>16527453</v>
      </c>
      <c r="E67" s="5">
        <v>1831001663</v>
      </c>
      <c r="F67" s="5">
        <v>-21612852</v>
      </c>
      <c r="G67" s="6">
        <v>1825916264</v>
      </c>
      <c r="H67" s="5">
        <v>1131500</v>
      </c>
      <c r="I67" s="6">
        <v>1827047764</v>
      </c>
      <c r="J67" s="31">
        <v>0.12905839406561803</v>
      </c>
    </row>
    <row r="68" spans="1:10" s="15" customFormat="1" ht="38.25">
      <c r="A68" s="17" t="s">
        <v>105</v>
      </c>
      <c r="B68" s="6">
        <f>SUM(B60:B67)</f>
        <v>370982249</v>
      </c>
      <c r="C68" s="6">
        <f>SUM(C60:C67)</f>
        <v>744084170</v>
      </c>
      <c r="D68" s="6">
        <f>SUM(D60:D67)</f>
        <v>1893461883</v>
      </c>
      <c r="E68" s="6">
        <f>SUM(E60:E67)</f>
        <v>10470567208</v>
      </c>
      <c r="F68" s="6">
        <f>SUM(F60:F67)</f>
        <v>-419453648</v>
      </c>
      <c r="G68" s="6">
        <f>SUM(G60:G67)</f>
        <v>13059641862</v>
      </c>
      <c r="H68" s="6">
        <f>SUM(H60:H67)</f>
        <v>1097110802</v>
      </c>
      <c r="I68" s="6">
        <f>SUM(I60:I67)</f>
        <v>14156752664</v>
      </c>
      <c r="J68" s="32">
        <f>SUM(J60:J67)</f>
        <v>1</v>
      </c>
    </row>
    <row r="69" spans="1:10" s="15" customFormat="1">
      <c r="A69" s="9"/>
      <c r="B69" s="9"/>
      <c r="C69" s="9"/>
      <c r="D69" s="9"/>
      <c r="E69" s="9"/>
      <c r="F69" s="9"/>
      <c r="G69" s="9"/>
      <c r="H69" s="9"/>
      <c r="I69" s="8"/>
      <c r="J69" s="49"/>
    </row>
    <row r="70" spans="1:10" s="15" customFormat="1">
      <c r="A70" s="9"/>
      <c r="B70" s="9"/>
      <c r="C70" s="9"/>
      <c r="D70" s="9"/>
      <c r="E70" s="9"/>
      <c r="F70" s="9"/>
      <c r="G70" s="9"/>
      <c r="H70" s="9"/>
      <c r="I70" s="8"/>
      <c r="J70" s="49"/>
    </row>
    <row r="71" spans="1:10" s="15" customFormat="1">
      <c r="A71" s="8" t="s">
        <v>57</v>
      </c>
      <c r="B71" s="8"/>
      <c r="C71" s="8"/>
      <c r="D71" s="8"/>
      <c r="E71" s="8"/>
      <c r="F71" s="8"/>
      <c r="G71" s="8"/>
      <c r="H71" s="8"/>
      <c r="I71" s="8"/>
      <c r="J71" s="49"/>
    </row>
    <row r="72" spans="1:10" s="15" customFormat="1" ht="38.25">
      <c r="A72" s="3" t="s">
        <v>1</v>
      </c>
      <c r="B72" s="4" t="s">
        <v>81</v>
      </c>
      <c r="C72" s="4" t="s">
        <v>2</v>
      </c>
      <c r="D72" s="4" t="s">
        <v>3</v>
      </c>
      <c r="E72" s="4" t="s">
        <v>4</v>
      </c>
      <c r="F72" s="4" t="s">
        <v>87</v>
      </c>
      <c r="G72" s="4" t="s">
        <v>5</v>
      </c>
      <c r="H72" s="4" t="s">
        <v>6</v>
      </c>
      <c r="I72" s="4" t="s">
        <v>76</v>
      </c>
      <c r="J72" s="29" t="s">
        <v>84</v>
      </c>
    </row>
    <row r="73" spans="1:10" s="15" customFormat="1">
      <c r="A73" s="16" t="s">
        <v>70</v>
      </c>
      <c r="B73" s="5">
        <v>3816114626</v>
      </c>
      <c r="C73" s="5">
        <v>3444258113</v>
      </c>
      <c r="D73" s="5">
        <v>6995717628</v>
      </c>
      <c r="E73" s="5">
        <v>1432822595</v>
      </c>
      <c r="F73" s="5">
        <v>0</v>
      </c>
      <c r="G73" s="6">
        <v>15688912962</v>
      </c>
      <c r="H73" s="5">
        <v>1560520863</v>
      </c>
      <c r="I73" s="6">
        <v>17249433825</v>
      </c>
      <c r="J73" s="31">
        <v>0.41038605677117557</v>
      </c>
    </row>
    <row r="74" spans="1:10" s="15" customFormat="1">
      <c r="A74" s="16" t="s">
        <v>65</v>
      </c>
      <c r="B74" s="5">
        <v>1092755753</v>
      </c>
      <c r="C74" s="5">
        <v>1273669193</v>
      </c>
      <c r="D74" s="5">
        <v>1191394466</v>
      </c>
      <c r="E74" s="5">
        <v>378226060</v>
      </c>
      <c r="F74" s="5">
        <v>0</v>
      </c>
      <c r="G74" s="6">
        <v>3936045472</v>
      </c>
      <c r="H74" s="5">
        <v>6358872926</v>
      </c>
      <c r="I74" s="6">
        <v>10294918398</v>
      </c>
      <c r="J74" s="31">
        <v>0.24492925443228267</v>
      </c>
    </row>
    <row r="75" spans="1:10" s="15" customFormat="1">
      <c r="A75" s="16" t="s">
        <v>66</v>
      </c>
      <c r="B75" s="5">
        <v>106655847</v>
      </c>
      <c r="C75" s="5">
        <v>98960069</v>
      </c>
      <c r="D75" s="5">
        <v>237658796</v>
      </c>
      <c r="E75" s="5">
        <v>7448810576</v>
      </c>
      <c r="F75" s="5">
        <v>0</v>
      </c>
      <c r="G75" s="6">
        <v>7892085288</v>
      </c>
      <c r="H75" s="5">
        <v>0</v>
      </c>
      <c r="I75" s="6">
        <v>7892085288</v>
      </c>
      <c r="J75" s="31">
        <v>0.18776278652984296</v>
      </c>
    </row>
    <row r="76" spans="1:10" s="15" customFormat="1">
      <c r="A76" s="16" t="s">
        <v>62</v>
      </c>
      <c r="B76" s="5">
        <v>1388578733</v>
      </c>
      <c r="C76" s="5">
        <v>1046713134</v>
      </c>
      <c r="D76" s="5">
        <v>570075924</v>
      </c>
      <c r="E76" s="5">
        <v>877598618</v>
      </c>
      <c r="F76" s="5">
        <v>0</v>
      </c>
      <c r="G76" s="6">
        <v>3882966409</v>
      </c>
      <c r="H76" s="5">
        <v>0</v>
      </c>
      <c r="I76" s="6">
        <v>3882966409</v>
      </c>
      <c r="J76" s="31">
        <v>9.2380729091231004E-2</v>
      </c>
    </row>
    <row r="77" spans="1:10" s="15" customFormat="1">
      <c r="A77" s="16" t="s">
        <v>63</v>
      </c>
      <c r="B77" s="5">
        <v>363996600</v>
      </c>
      <c r="C77" s="5">
        <v>161074800</v>
      </c>
      <c r="D77" s="5">
        <v>64910250</v>
      </c>
      <c r="E77" s="5">
        <v>1098793418</v>
      </c>
      <c r="F77" s="5">
        <v>-77574000</v>
      </c>
      <c r="G77" s="6">
        <v>1611201068</v>
      </c>
      <c r="H77" s="5">
        <v>0</v>
      </c>
      <c r="I77" s="6">
        <v>1611201068</v>
      </c>
      <c r="J77" s="31">
        <v>3.8332530775805139E-2</v>
      </c>
    </row>
    <row r="78" spans="1:10" s="15" customFormat="1">
      <c r="A78" s="16" t="s">
        <v>64</v>
      </c>
      <c r="B78" s="5">
        <v>45736733</v>
      </c>
      <c r="C78" s="5">
        <v>2138956</v>
      </c>
      <c r="D78" s="5">
        <v>7221501</v>
      </c>
      <c r="E78" s="5">
        <v>463444111</v>
      </c>
      <c r="F78" s="5">
        <v>-34485577</v>
      </c>
      <c r="G78" s="6">
        <v>484055724</v>
      </c>
      <c r="H78" s="5">
        <v>30612244</v>
      </c>
      <c r="I78" s="6">
        <v>514667968</v>
      </c>
      <c r="J78" s="31">
        <v>1.2244608146375121E-2</v>
      </c>
    </row>
    <row r="79" spans="1:10" s="15" customFormat="1">
      <c r="A79" s="16" t="s">
        <v>59</v>
      </c>
      <c r="B79" s="5">
        <v>84485805</v>
      </c>
      <c r="C79" s="5">
        <v>137349414</v>
      </c>
      <c r="D79" s="5">
        <v>139259</v>
      </c>
      <c r="E79" s="5">
        <v>0</v>
      </c>
      <c r="F79" s="5">
        <v>-26562133</v>
      </c>
      <c r="G79" s="6">
        <v>195412345</v>
      </c>
      <c r="H79" s="5">
        <v>22933437</v>
      </c>
      <c r="I79" s="6">
        <v>218345782</v>
      </c>
      <c r="J79" s="31">
        <v>5.1947249629567894E-3</v>
      </c>
    </row>
    <row r="80" spans="1:10" s="15" customFormat="1">
      <c r="A80" s="16" t="s">
        <v>58</v>
      </c>
      <c r="B80" s="5">
        <v>52778140</v>
      </c>
      <c r="C80" s="5">
        <v>57504848</v>
      </c>
      <c r="D80" s="5">
        <v>82482035</v>
      </c>
      <c r="E80" s="5">
        <v>104960112</v>
      </c>
      <c r="F80" s="5">
        <v>-221320157</v>
      </c>
      <c r="G80" s="6">
        <v>76404978</v>
      </c>
      <c r="H80" s="5">
        <v>48802519</v>
      </c>
      <c r="I80" s="6">
        <v>125207497</v>
      </c>
      <c r="J80" s="31">
        <v>2.9788462330599882E-3</v>
      </c>
    </row>
    <row r="81" spans="1:10" s="15" customFormat="1">
      <c r="A81" s="16" t="s">
        <v>61</v>
      </c>
      <c r="B81" s="5">
        <v>22963943</v>
      </c>
      <c r="C81" s="5">
        <v>25681592</v>
      </c>
      <c r="D81" s="5">
        <v>10897008</v>
      </c>
      <c r="E81" s="5">
        <v>46498403</v>
      </c>
      <c r="F81" s="5">
        <v>-7713521</v>
      </c>
      <c r="G81" s="6">
        <v>98327425</v>
      </c>
      <c r="H81" s="5">
        <v>25840028</v>
      </c>
      <c r="I81" s="6">
        <v>124167453</v>
      </c>
      <c r="J81" s="31">
        <v>2.9541022582513818E-3</v>
      </c>
    </row>
    <row r="82" spans="1:10" s="15" customFormat="1">
      <c r="A82" s="16" t="s">
        <v>69</v>
      </c>
      <c r="B82" s="5">
        <v>0</v>
      </c>
      <c r="C82" s="5">
        <v>0</v>
      </c>
      <c r="D82" s="5">
        <v>189900</v>
      </c>
      <c r="E82" s="5">
        <v>49829620</v>
      </c>
      <c r="F82" s="5">
        <v>0</v>
      </c>
      <c r="G82" s="6">
        <v>50019520</v>
      </c>
      <c r="H82" s="5">
        <v>0</v>
      </c>
      <c r="I82" s="6">
        <v>50019520</v>
      </c>
      <c r="J82" s="31">
        <v>1.1900282515149132E-3</v>
      </c>
    </row>
    <row r="83" spans="1:10" s="15" customFormat="1">
      <c r="A83" s="16" t="s">
        <v>60</v>
      </c>
      <c r="B83" s="5">
        <v>0</v>
      </c>
      <c r="C83" s="5">
        <v>77559647</v>
      </c>
      <c r="D83" s="5">
        <v>42075157</v>
      </c>
      <c r="E83" s="5">
        <v>17585299</v>
      </c>
      <c r="F83" s="5">
        <v>-102659208</v>
      </c>
      <c r="G83" s="6">
        <v>34560895</v>
      </c>
      <c r="H83" s="5">
        <v>285942</v>
      </c>
      <c r="I83" s="6">
        <v>34846837</v>
      </c>
      <c r="J83" s="31">
        <v>8.2905074870640862E-4</v>
      </c>
    </row>
    <row r="84" spans="1:10" s="15" customFormat="1">
      <c r="A84" s="16" t="s">
        <v>62</v>
      </c>
      <c r="B84" s="5">
        <v>9688621</v>
      </c>
      <c r="C84" s="5">
        <v>20957098</v>
      </c>
      <c r="D84" s="5">
        <v>76390</v>
      </c>
      <c r="E84" s="5">
        <v>0</v>
      </c>
      <c r="F84" s="5">
        <v>-2905530</v>
      </c>
      <c r="G84" s="6">
        <v>27816579</v>
      </c>
      <c r="H84" s="5">
        <v>365642</v>
      </c>
      <c r="I84" s="6">
        <v>28182221</v>
      </c>
      <c r="J84" s="31">
        <v>6.7049102391300173E-4</v>
      </c>
    </row>
    <row r="85" spans="1:10" s="15" customFormat="1">
      <c r="A85" s="16" t="s">
        <v>68</v>
      </c>
      <c r="B85" s="5">
        <v>2608421</v>
      </c>
      <c r="C85" s="5">
        <v>569700</v>
      </c>
      <c r="D85" s="5">
        <v>0</v>
      </c>
      <c r="E85" s="5">
        <v>0</v>
      </c>
      <c r="F85" s="5">
        <v>0</v>
      </c>
      <c r="G85" s="6">
        <v>3178121</v>
      </c>
      <c r="H85" s="5">
        <v>0</v>
      </c>
      <c r="I85" s="6">
        <v>3178121</v>
      </c>
      <c r="J85" s="31">
        <v>7.5611556782888503E-5</v>
      </c>
    </row>
    <row r="86" spans="1:10" s="15" customFormat="1">
      <c r="A86" s="16" t="s">
        <v>67</v>
      </c>
      <c r="B86" s="5">
        <v>1427137</v>
      </c>
      <c r="C86" s="5">
        <v>0</v>
      </c>
      <c r="D86" s="5">
        <v>59283</v>
      </c>
      <c r="E86" s="5">
        <v>1505400</v>
      </c>
      <c r="F86" s="5">
        <v>0</v>
      </c>
      <c r="G86" s="6">
        <v>2991820</v>
      </c>
      <c r="H86" s="5">
        <v>0</v>
      </c>
      <c r="I86" s="6">
        <v>2991820</v>
      </c>
      <c r="J86" s="31">
        <v>7.1179218102199852E-5</v>
      </c>
    </row>
    <row r="87" spans="1:10" s="15" customFormat="1">
      <c r="A87" s="17" t="s">
        <v>71</v>
      </c>
      <c r="B87" s="6">
        <v>6987790359</v>
      </c>
      <c r="C87" s="6">
        <v>6346436564</v>
      </c>
      <c r="D87" s="6">
        <v>9202897597</v>
      </c>
      <c r="E87" s="6">
        <v>11920074212</v>
      </c>
      <c r="F87" s="6">
        <v>-473220126</v>
      </c>
      <c r="G87" s="6">
        <v>33983978606</v>
      </c>
      <c r="H87" s="6">
        <v>8048233601</v>
      </c>
      <c r="I87" s="6">
        <v>42032212207</v>
      </c>
      <c r="J87" s="32">
        <f>SUM(J73:J86)</f>
        <v>1.0000000000000002</v>
      </c>
    </row>
    <row r="88" spans="1:10" s="15" customFormat="1">
      <c r="A88" s="9"/>
      <c r="B88" s="9"/>
      <c r="C88" s="9"/>
      <c r="D88" s="9"/>
      <c r="E88" s="9"/>
      <c r="F88" s="9"/>
      <c r="G88" s="9"/>
      <c r="H88" s="9"/>
      <c r="I88" s="8"/>
      <c r="J88" s="49"/>
    </row>
    <row r="89" spans="1:10" s="15" customFormat="1">
      <c r="A89" s="1" t="s">
        <v>77</v>
      </c>
      <c r="B89" s="1"/>
      <c r="C89" s="1"/>
      <c r="D89" s="1"/>
      <c r="E89" s="1"/>
      <c r="F89" s="1"/>
      <c r="G89" s="1"/>
      <c r="H89" s="1"/>
      <c r="I89" s="8"/>
      <c r="J89" s="49"/>
    </row>
    <row r="90" spans="1:10" s="15" customFormat="1" ht="38.25">
      <c r="A90" s="3" t="s">
        <v>1</v>
      </c>
      <c r="B90" s="4" t="s">
        <v>81</v>
      </c>
      <c r="C90" s="4" t="s">
        <v>2</v>
      </c>
      <c r="D90" s="4" t="s">
        <v>3</v>
      </c>
      <c r="E90" s="4" t="s">
        <v>4</v>
      </c>
      <c r="F90" s="4" t="s">
        <v>87</v>
      </c>
      <c r="G90" s="4" t="s">
        <v>5</v>
      </c>
      <c r="H90" s="4" t="s">
        <v>6</v>
      </c>
      <c r="I90" s="4" t="s">
        <v>76</v>
      </c>
      <c r="J90" s="49"/>
    </row>
    <row r="91" spans="1:10" s="15" customFormat="1">
      <c r="A91" s="17" t="s">
        <v>78</v>
      </c>
      <c r="B91" s="10">
        <v>26820038516</v>
      </c>
      <c r="C91" s="10">
        <v>16843574614</v>
      </c>
      <c r="D91" s="10">
        <v>22993683636</v>
      </c>
      <c r="E91" s="10">
        <v>103873063681</v>
      </c>
      <c r="F91" s="10">
        <v>-21396129834</v>
      </c>
      <c r="G91" s="46">
        <v>149134230613</v>
      </c>
      <c r="H91" s="10">
        <v>37957698972</v>
      </c>
      <c r="I91" s="6">
        <v>187091929585</v>
      </c>
      <c r="J91" s="49"/>
    </row>
    <row r="92" spans="1:10" s="15" customFormat="1">
      <c r="A92" s="9"/>
      <c r="B92" s="9"/>
      <c r="C92" s="9"/>
      <c r="D92" s="9"/>
      <c r="E92" s="9"/>
      <c r="F92" s="9"/>
      <c r="G92" s="9"/>
      <c r="H92" s="9"/>
      <c r="I92" s="8"/>
      <c r="J92" s="49"/>
    </row>
    <row r="93" spans="1:10" s="15" customFormat="1">
      <c r="A93" s="9"/>
      <c r="B93" s="9"/>
      <c r="C93" s="9"/>
      <c r="D93" s="9"/>
      <c r="E93" s="9"/>
      <c r="F93" s="9"/>
      <c r="G93" s="9"/>
      <c r="H93" s="9"/>
      <c r="I93" s="8"/>
      <c r="J93" s="49"/>
    </row>
    <row r="94" spans="1:10" s="15" customFormat="1" ht="25.5">
      <c r="A94" s="8" t="s">
        <v>72</v>
      </c>
      <c r="B94" s="8"/>
      <c r="C94" s="8"/>
      <c r="D94" s="8"/>
      <c r="E94" s="8"/>
      <c r="F94" s="8"/>
      <c r="G94" s="8"/>
      <c r="H94" s="8"/>
      <c r="I94" s="8"/>
      <c r="J94" s="49"/>
    </row>
    <row r="95" spans="1:10" s="15" customFormat="1" ht="38.25">
      <c r="A95" s="3" t="s">
        <v>1</v>
      </c>
      <c r="B95" s="4" t="s">
        <v>81</v>
      </c>
      <c r="C95" s="4" t="s">
        <v>2</v>
      </c>
      <c r="D95" s="4" t="s">
        <v>3</v>
      </c>
      <c r="E95" s="4" t="s">
        <v>4</v>
      </c>
      <c r="F95" s="4" t="s">
        <v>87</v>
      </c>
      <c r="G95" s="4" t="s">
        <v>5</v>
      </c>
      <c r="H95" s="4" t="s">
        <v>6</v>
      </c>
      <c r="I95" s="4" t="s">
        <v>76</v>
      </c>
      <c r="J95" s="49"/>
    </row>
    <row r="96" spans="1:10" s="15" customFormat="1">
      <c r="A96" s="17" t="s">
        <v>73</v>
      </c>
      <c r="B96" s="11">
        <v>1346007355</v>
      </c>
      <c r="C96" s="11">
        <v>587019399</v>
      </c>
      <c r="D96" s="11">
        <v>4363568303</v>
      </c>
      <c r="E96" s="11">
        <v>16390811446</v>
      </c>
      <c r="F96" s="11">
        <v>0</v>
      </c>
      <c r="G96" s="6">
        <v>22687406503</v>
      </c>
      <c r="H96" s="11">
        <v>0</v>
      </c>
      <c r="I96" s="6">
        <v>22687406503</v>
      </c>
      <c r="J96" s="49"/>
    </row>
    <row r="97" spans="1:10" s="15" customFormat="1">
      <c r="A97" s="9"/>
      <c r="B97" s="9"/>
      <c r="C97" s="9"/>
      <c r="D97" s="9"/>
      <c r="E97" s="9"/>
      <c r="F97" s="9"/>
      <c r="G97" s="9"/>
      <c r="H97" s="9"/>
      <c r="I97" s="8"/>
      <c r="J97" s="49"/>
    </row>
    <row r="98" spans="1:10" s="15" customFormat="1">
      <c r="A98" s="9"/>
      <c r="B98" s="9"/>
      <c r="C98" s="9"/>
      <c r="D98" s="9"/>
      <c r="E98" s="9"/>
      <c r="F98" s="9"/>
      <c r="G98" s="9"/>
      <c r="H98" s="9"/>
      <c r="I98" s="8"/>
      <c r="J98" s="49"/>
    </row>
    <row r="99" spans="1:10" s="15" customFormat="1">
      <c r="A99" s="1" t="s">
        <v>74</v>
      </c>
      <c r="B99" s="1"/>
      <c r="C99" s="1"/>
      <c r="D99" s="1"/>
      <c r="E99" s="1"/>
      <c r="F99" s="1"/>
      <c r="G99" s="1"/>
      <c r="H99" s="1"/>
      <c r="I99" s="8"/>
      <c r="J99" s="49"/>
    </row>
    <row r="100" spans="1:10" s="15" customFormat="1" ht="38.25">
      <c r="A100" s="3" t="s">
        <v>1</v>
      </c>
      <c r="B100" s="4" t="s">
        <v>81</v>
      </c>
      <c r="C100" s="4" t="s">
        <v>2</v>
      </c>
      <c r="D100" s="4" t="s">
        <v>3</v>
      </c>
      <c r="E100" s="4" t="s">
        <v>4</v>
      </c>
      <c r="F100" s="4" t="s">
        <v>87</v>
      </c>
      <c r="G100" s="4" t="s">
        <v>5</v>
      </c>
      <c r="H100" s="4" t="s">
        <v>6</v>
      </c>
      <c r="I100" s="4" t="s">
        <v>76</v>
      </c>
      <c r="J100" s="49"/>
    </row>
    <row r="101" spans="1:10" s="15" customFormat="1">
      <c r="A101" s="17" t="s">
        <v>74</v>
      </c>
      <c r="B101" s="10">
        <v>28166045871</v>
      </c>
      <c r="C101" s="10">
        <v>17430594013</v>
      </c>
      <c r="D101" s="10">
        <v>27357251939</v>
      </c>
      <c r="E101" s="10">
        <v>120263875127</v>
      </c>
      <c r="F101" s="10">
        <v>-21396129834</v>
      </c>
      <c r="G101" s="6">
        <v>171821637116</v>
      </c>
      <c r="H101" s="10">
        <v>37957698972</v>
      </c>
      <c r="I101" s="6">
        <v>209779336088</v>
      </c>
      <c r="J101" s="49"/>
    </row>
    <row r="102" spans="1:10" s="15" customFormat="1">
      <c r="A102" s="15" t="s">
        <v>96</v>
      </c>
      <c r="B102" s="18"/>
      <c r="C102" s="18"/>
      <c r="D102" s="18"/>
      <c r="E102" s="18"/>
      <c r="F102" s="18"/>
      <c r="G102" s="18"/>
      <c r="H102" s="18"/>
      <c r="I102" s="18"/>
      <c r="J102" s="49"/>
    </row>
    <row r="103" spans="1:10" s="15" customFormat="1">
      <c r="A103" s="15" t="s">
        <v>91</v>
      </c>
      <c r="B103" s="18"/>
      <c r="C103" s="18"/>
      <c r="D103" s="18"/>
      <c r="E103" s="18"/>
      <c r="F103" s="18"/>
      <c r="G103" s="18"/>
      <c r="H103" s="18"/>
      <c r="I103" s="18"/>
      <c r="J103" s="48"/>
    </row>
  </sheetData>
  <autoFilter ref="A2:K103"/>
  <sortState ref="A123:J125">
    <sortCondition descending="1" ref="I123"/>
  </sortState>
  <pageMargins left="0.7" right="0.7" top="0.75" bottom="0.75" header="0.3" footer="0.3"/>
  <pageSetup paperSize="1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showGridLines="0" workbookViewId="0">
      <pane xSplit="1" ySplit="2" topLeftCell="B75" activePane="bottomRight" state="frozen"/>
      <selection pane="topRight" activeCell="B1" sqref="B1"/>
      <selection pane="bottomLeft" activeCell="A3" sqref="A3"/>
      <selection pane="bottomRight" activeCell="G91" sqref="G91"/>
    </sheetView>
  </sheetViews>
  <sheetFormatPr baseColWidth="10" defaultRowHeight="12.75"/>
  <cols>
    <col min="1" max="1" width="68.42578125" style="15" customWidth="1"/>
    <col min="2" max="2" width="14.28515625" style="15" customWidth="1"/>
    <col min="3" max="5" width="14.28515625" style="15" bestFit="1" customWidth="1"/>
    <col min="6" max="6" width="14.85546875" style="15" bestFit="1" customWidth="1"/>
    <col min="7" max="7" width="15.28515625" style="15" bestFit="1" customWidth="1"/>
    <col min="8" max="8" width="14.85546875" style="15" bestFit="1" customWidth="1"/>
    <col min="9" max="9" width="18.140625" style="15" bestFit="1" customWidth="1"/>
    <col min="10" max="10" width="15.7109375" style="42" bestFit="1" customWidth="1"/>
    <col min="11" max="11" width="16.7109375" style="15" bestFit="1" customWidth="1"/>
    <col min="12" max="16384" width="11.42578125" style="15"/>
  </cols>
  <sheetData>
    <row r="1" spans="1:12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30"/>
      <c r="K1" s="12"/>
    </row>
    <row r="2" spans="1:12" ht="51">
      <c r="A2" s="3" t="s">
        <v>1</v>
      </c>
      <c r="B2" s="4" t="s">
        <v>81</v>
      </c>
      <c r="C2" s="4" t="s">
        <v>2</v>
      </c>
      <c r="D2" s="4" t="s">
        <v>3</v>
      </c>
      <c r="E2" s="4" t="s">
        <v>4</v>
      </c>
      <c r="F2" s="4" t="s">
        <v>87</v>
      </c>
      <c r="G2" s="4" t="s">
        <v>5</v>
      </c>
      <c r="H2" s="4" t="s">
        <v>6</v>
      </c>
      <c r="I2" s="4" t="s">
        <v>76</v>
      </c>
      <c r="J2" s="29" t="s">
        <v>84</v>
      </c>
      <c r="K2" s="4" t="s">
        <v>90</v>
      </c>
    </row>
    <row r="3" spans="1:12">
      <c r="A3" s="16" t="s">
        <v>8</v>
      </c>
      <c r="B3" s="5">
        <v>3531024360</v>
      </c>
      <c r="C3" s="5">
        <v>2415229734</v>
      </c>
      <c r="D3" s="5">
        <v>213331757</v>
      </c>
      <c r="E3" s="5">
        <v>1566474603</v>
      </c>
      <c r="F3" s="5">
        <v>-34283935</v>
      </c>
      <c r="G3" s="6">
        <v>7691776519</v>
      </c>
      <c r="H3" s="5">
        <v>1452956497</v>
      </c>
      <c r="I3" s="6">
        <v>9144733016</v>
      </c>
      <c r="J3" s="39">
        <v>0.48323165144236624</v>
      </c>
      <c r="K3" s="5" t="s">
        <v>83</v>
      </c>
      <c r="L3" s="19"/>
    </row>
    <row r="4" spans="1:12">
      <c r="A4" s="16" t="s">
        <v>13</v>
      </c>
      <c r="B4" s="5">
        <v>1029796037</v>
      </c>
      <c r="C4" s="5">
        <v>1399332200</v>
      </c>
      <c r="D4" s="5">
        <v>890150743</v>
      </c>
      <c r="E4" s="5">
        <v>799260239</v>
      </c>
      <c r="F4" s="5">
        <v>-1021803702</v>
      </c>
      <c r="G4" s="6">
        <v>3096735517</v>
      </c>
      <c r="H4" s="5">
        <v>439399230</v>
      </c>
      <c r="I4" s="6">
        <v>3536134747</v>
      </c>
      <c r="J4" s="39">
        <v>0.18685862457939514</v>
      </c>
      <c r="K4" s="5" t="s">
        <v>83</v>
      </c>
      <c r="L4" s="19"/>
    </row>
    <row r="5" spans="1:12">
      <c r="A5" s="16" t="s">
        <v>9</v>
      </c>
      <c r="B5" s="5">
        <v>726196763</v>
      </c>
      <c r="C5" s="5">
        <v>195709410</v>
      </c>
      <c r="D5" s="5">
        <v>227078718</v>
      </c>
      <c r="E5" s="5">
        <v>59597818</v>
      </c>
      <c r="F5" s="5">
        <v>-11456229</v>
      </c>
      <c r="G5" s="6">
        <v>1197126480</v>
      </c>
      <c r="H5" s="5">
        <v>529479638</v>
      </c>
      <c r="I5" s="6">
        <v>1726606118</v>
      </c>
      <c r="J5" s="39">
        <v>9.1238390922055226E-2</v>
      </c>
      <c r="K5" s="5"/>
      <c r="L5" s="19"/>
    </row>
    <row r="6" spans="1:12">
      <c r="A6" s="16" t="s">
        <v>7</v>
      </c>
      <c r="B6" s="5">
        <v>1158406850</v>
      </c>
      <c r="C6" s="5">
        <v>13890310</v>
      </c>
      <c r="D6" s="5">
        <v>5173039</v>
      </c>
      <c r="E6" s="5">
        <v>93194174</v>
      </c>
      <c r="F6" s="5">
        <v>-500000000</v>
      </c>
      <c r="G6" s="6">
        <v>770664373</v>
      </c>
      <c r="H6" s="5">
        <v>386799286</v>
      </c>
      <c r="I6" s="6">
        <v>1157463659</v>
      </c>
      <c r="J6" s="39">
        <v>6.1163412255391084E-2</v>
      </c>
      <c r="K6" s="5"/>
      <c r="L6" s="19"/>
    </row>
    <row r="7" spans="1:12">
      <c r="A7" s="16" t="s">
        <v>17</v>
      </c>
      <c r="B7" s="5">
        <v>163249764</v>
      </c>
      <c r="C7" s="5">
        <v>91897102</v>
      </c>
      <c r="D7" s="5">
        <v>31708772</v>
      </c>
      <c r="E7" s="5">
        <v>21897728</v>
      </c>
      <c r="F7" s="5">
        <v>-203037208</v>
      </c>
      <c r="G7" s="6">
        <v>105716158</v>
      </c>
      <c r="H7" s="5">
        <v>741419910</v>
      </c>
      <c r="I7" s="6">
        <v>847136068</v>
      </c>
      <c r="J7" s="39">
        <v>4.4764889299643243E-2</v>
      </c>
      <c r="K7" s="5"/>
      <c r="L7" s="19"/>
    </row>
    <row r="8" spans="1:12">
      <c r="A8" s="16" t="s">
        <v>18</v>
      </c>
      <c r="B8" s="5">
        <v>126738840</v>
      </c>
      <c r="C8" s="5">
        <v>49722644</v>
      </c>
      <c r="D8" s="5">
        <v>11129166</v>
      </c>
      <c r="E8" s="5">
        <v>13574380</v>
      </c>
      <c r="F8" s="5">
        <v>0</v>
      </c>
      <c r="G8" s="6">
        <v>201165030</v>
      </c>
      <c r="H8" s="5">
        <v>383105827</v>
      </c>
      <c r="I8" s="6">
        <v>584270857</v>
      </c>
      <c r="J8" s="39">
        <v>3.0874402852851597E-2</v>
      </c>
      <c r="K8" s="5" t="s">
        <v>83</v>
      </c>
      <c r="L8" s="19"/>
    </row>
    <row r="9" spans="1:12">
      <c r="A9" s="16" t="s">
        <v>15</v>
      </c>
      <c r="B9" s="5">
        <v>128993565</v>
      </c>
      <c r="C9" s="5">
        <v>90671910</v>
      </c>
      <c r="D9" s="5">
        <v>66455334</v>
      </c>
      <c r="E9" s="5">
        <v>199196503</v>
      </c>
      <c r="F9" s="5">
        <v>0</v>
      </c>
      <c r="G9" s="6">
        <v>485317312</v>
      </c>
      <c r="H9" s="5">
        <v>23483749</v>
      </c>
      <c r="I9" s="6">
        <v>508801061</v>
      </c>
      <c r="J9" s="39">
        <v>2.6886381104016487E-2</v>
      </c>
      <c r="K9" s="5"/>
      <c r="L9" s="19"/>
    </row>
    <row r="10" spans="1:12">
      <c r="A10" s="16" t="s">
        <v>10</v>
      </c>
      <c r="B10" s="5">
        <v>725002026</v>
      </c>
      <c r="C10" s="5">
        <v>559531465</v>
      </c>
      <c r="D10" s="5">
        <v>208087352</v>
      </c>
      <c r="E10" s="5">
        <v>134024037</v>
      </c>
      <c r="F10" s="5">
        <v>-1319221172</v>
      </c>
      <c r="G10" s="6">
        <v>307423708</v>
      </c>
      <c r="H10" s="5">
        <v>168197700</v>
      </c>
      <c r="I10" s="6">
        <v>475621408</v>
      </c>
      <c r="J10" s="39">
        <v>2.5133081309979651E-2</v>
      </c>
      <c r="K10" s="5" t="s">
        <v>83</v>
      </c>
      <c r="L10" s="19"/>
    </row>
    <row r="11" spans="1:12">
      <c r="A11" s="16" t="s">
        <v>12</v>
      </c>
      <c r="B11" s="5">
        <v>144657055</v>
      </c>
      <c r="C11" s="5">
        <v>54851754</v>
      </c>
      <c r="D11" s="5">
        <v>49627322</v>
      </c>
      <c r="E11" s="5">
        <v>26887416</v>
      </c>
      <c r="F11" s="5">
        <v>-3806083</v>
      </c>
      <c r="G11" s="6">
        <v>272217464</v>
      </c>
      <c r="H11" s="5">
        <v>110714416</v>
      </c>
      <c r="I11" s="6">
        <v>382931880</v>
      </c>
      <c r="J11" s="39">
        <v>2.0235123807176004E-2</v>
      </c>
      <c r="K11" s="5"/>
      <c r="L11" s="19"/>
    </row>
    <row r="12" spans="1:12">
      <c r="A12" s="16" t="s">
        <v>21</v>
      </c>
      <c r="B12" s="5">
        <v>61737087</v>
      </c>
      <c r="C12" s="5">
        <v>4344651</v>
      </c>
      <c r="D12" s="5">
        <v>33385904</v>
      </c>
      <c r="E12" s="5">
        <v>671673</v>
      </c>
      <c r="F12" s="5">
        <v>0</v>
      </c>
      <c r="G12" s="6">
        <v>100139315</v>
      </c>
      <c r="H12" s="5">
        <v>98477714</v>
      </c>
      <c r="I12" s="6">
        <v>198617029</v>
      </c>
      <c r="J12" s="39">
        <v>1.0495444181948149E-2</v>
      </c>
      <c r="K12" s="5"/>
      <c r="L12" s="19"/>
    </row>
    <row r="13" spans="1:12">
      <c r="A13" s="16" t="s">
        <v>16</v>
      </c>
      <c r="B13" s="5">
        <v>58727918</v>
      </c>
      <c r="C13" s="5">
        <v>98800</v>
      </c>
      <c r="D13" s="5">
        <v>105670203</v>
      </c>
      <c r="E13" s="5">
        <v>1246706</v>
      </c>
      <c r="F13" s="5">
        <v>0</v>
      </c>
      <c r="G13" s="6">
        <v>165743627</v>
      </c>
      <c r="H13" s="5">
        <v>30288333</v>
      </c>
      <c r="I13" s="6">
        <v>196031960</v>
      </c>
      <c r="J13" s="39">
        <v>1.0358842363198837E-2</v>
      </c>
      <c r="K13" s="5" t="s">
        <v>83</v>
      </c>
      <c r="L13" s="19"/>
    </row>
    <row r="14" spans="1:12">
      <c r="A14" s="16" t="s">
        <v>19</v>
      </c>
      <c r="B14" s="5">
        <v>5443708</v>
      </c>
      <c r="C14" s="5">
        <v>135683</v>
      </c>
      <c r="D14" s="5">
        <v>3815028</v>
      </c>
      <c r="E14" s="5">
        <v>48081884</v>
      </c>
      <c r="F14" s="5">
        <v>0</v>
      </c>
      <c r="G14" s="6">
        <v>57476303</v>
      </c>
      <c r="H14" s="5">
        <v>1115700</v>
      </c>
      <c r="I14" s="6">
        <v>58592003</v>
      </c>
      <c r="J14" s="39">
        <v>3.0961549474946503E-3</v>
      </c>
      <c r="K14" s="5" t="s">
        <v>83</v>
      </c>
      <c r="L14" s="19"/>
    </row>
    <row r="15" spans="1:12">
      <c r="A15" s="16" t="s">
        <v>11</v>
      </c>
      <c r="B15" s="5">
        <v>1243834</v>
      </c>
      <c r="C15" s="5">
        <v>838049</v>
      </c>
      <c r="D15" s="5">
        <v>826864</v>
      </c>
      <c r="E15" s="5">
        <v>580370</v>
      </c>
      <c r="F15" s="5">
        <v>-3563756</v>
      </c>
      <c r="G15" s="6">
        <v>-74639</v>
      </c>
      <c r="H15" s="5">
        <v>15646137</v>
      </c>
      <c r="I15" s="6">
        <v>15571498</v>
      </c>
      <c r="J15" s="39">
        <v>8.228387510937807E-4</v>
      </c>
      <c r="K15" s="5" t="s">
        <v>83</v>
      </c>
      <c r="L15" s="19"/>
    </row>
    <row r="16" spans="1:12">
      <c r="A16" s="16" t="s">
        <v>14</v>
      </c>
      <c r="B16" s="5">
        <v>965173</v>
      </c>
      <c r="C16" s="5">
        <v>186038</v>
      </c>
      <c r="D16" s="5">
        <v>2320010</v>
      </c>
      <c r="E16" s="5">
        <v>1564527</v>
      </c>
      <c r="F16" s="5">
        <v>0</v>
      </c>
      <c r="G16" s="6">
        <v>5035748</v>
      </c>
      <c r="H16" s="5">
        <v>163500</v>
      </c>
      <c r="I16" s="6">
        <v>5199248</v>
      </c>
      <c r="J16" s="39">
        <v>2.7474188616579071E-4</v>
      </c>
      <c r="K16" s="5" t="s">
        <v>83</v>
      </c>
      <c r="L16" s="19"/>
    </row>
    <row r="17" spans="1:12" ht="25.5">
      <c r="A17" s="16" t="s">
        <v>20</v>
      </c>
      <c r="B17" s="5">
        <v>0</v>
      </c>
      <c r="C17" s="5">
        <v>1575533</v>
      </c>
      <c r="D17" s="5">
        <v>1024844</v>
      </c>
      <c r="E17" s="5">
        <v>252100</v>
      </c>
      <c r="F17" s="5">
        <v>0</v>
      </c>
      <c r="G17" s="6">
        <v>2852477</v>
      </c>
      <c r="H17" s="5">
        <v>0</v>
      </c>
      <c r="I17" s="6">
        <v>2852477</v>
      </c>
      <c r="J17" s="39">
        <v>1.5073235806880843E-4</v>
      </c>
      <c r="K17" s="5" t="s">
        <v>83</v>
      </c>
      <c r="L17" s="19"/>
    </row>
    <row r="18" spans="1:12">
      <c r="A18" s="16" t="s">
        <v>85</v>
      </c>
      <c r="B18" s="5">
        <v>52236826</v>
      </c>
      <c r="C18" s="5">
        <v>12131951</v>
      </c>
      <c r="D18" s="5">
        <v>5703645</v>
      </c>
      <c r="E18" s="5">
        <v>15110403</v>
      </c>
      <c r="F18" s="5">
        <v>-31032350</v>
      </c>
      <c r="G18" s="6">
        <v>54150475</v>
      </c>
      <c r="H18" s="5">
        <v>29404957</v>
      </c>
      <c r="I18" s="6">
        <v>83555432</v>
      </c>
      <c r="J18" s="39">
        <v>4.4152879391553285E-3</v>
      </c>
      <c r="K18" s="5"/>
      <c r="L18" s="19"/>
    </row>
    <row r="19" spans="1:12">
      <c r="A19" s="17" t="s">
        <v>23</v>
      </c>
      <c r="B19" s="6">
        <v>7914419806</v>
      </c>
      <c r="C19" s="6">
        <v>4890147234</v>
      </c>
      <c r="D19" s="6">
        <v>1855488701</v>
      </c>
      <c r="E19" s="6">
        <v>2981614561</v>
      </c>
      <c r="F19" s="6">
        <v>-3128204435</v>
      </c>
      <c r="G19" s="6">
        <v>14513465867</v>
      </c>
      <c r="H19" s="6">
        <v>4410652594</v>
      </c>
      <c r="I19" s="6">
        <v>18924118461</v>
      </c>
      <c r="J19" s="32">
        <v>0.99999999999999989</v>
      </c>
      <c r="K19" s="6"/>
    </row>
    <row r="20" spans="1:12">
      <c r="A20" s="13"/>
      <c r="B20" s="13"/>
      <c r="C20" s="13"/>
      <c r="D20" s="13"/>
      <c r="E20" s="13"/>
      <c r="F20" s="13"/>
      <c r="G20" s="13"/>
      <c r="H20" s="13"/>
      <c r="I20" s="13"/>
      <c r="J20" s="33"/>
      <c r="K20" s="13"/>
    </row>
    <row r="21" spans="1:12">
      <c r="A21" s="1" t="s">
        <v>24</v>
      </c>
      <c r="B21" s="1"/>
      <c r="C21" s="1"/>
      <c r="D21" s="1"/>
      <c r="E21" s="1"/>
      <c r="F21" s="1"/>
      <c r="G21" s="1"/>
      <c r="H21" s="1"/>
      <c r="I21" s="1"/>
      <c r="J21" s="30"/>
      <c r="K21" s="1"/>
    </row>
    <row r="22" spans="1:12" ht="51">
      <c r="A22" s="3" t="s">
        <v>1</v>
      </c>
      <c r="B22" s="4" t="s">
        <v>81</v>
      </c>
      <c r="C22" s="4" t="s">
        <v>2</v>
      </c>
      <c r="D22" s="4" t="s">
        <v>3</v>
      </c>
      <c r="E22" s="4" t="s">
        <v>4</v>
      </c>
      <c r="F22" s="4" t="s">
        <v>87</v>
      </c>
      <c r="G22" s="4" t="s">
        <v>5</v>
      </c>
      <c r="H22" s="4" t="s">
        <v>6</v>
      </c>
      <c r="I22" s="4" t="s">
        <v>76</v>
      </c>
      <c r="J22" s="29" t="s">
        <v>84</v>
      </c>
      <c r="K22" s="4" t="s">
        <v>90</v>
      </c>
    </row>
    <row r="23" spans="1:12">
      <c r="A23" s="16" t="s">
        <v>33</v>
      </c>
      <c r="B23" s="5">
        <v>5306128302</v>
      </c>
      <c r="C23" s="5">
        <v>3878222790</v>
      </c>
      <c r="D23" s="5">
        <v>919989582</v>
      </c>
      <c r="E23" s="5">
        <v>1014216491</v>
      </c>
      <c r="F23" s="5">
        <v>-16193091850</v>
      </c>
      <c r="G23" s="6">
        <v>-5074534685</v>
      </c>
      <c r="H23" s="5">
        <v>19655425726</v>
      </c>
      <c r="I23" s="6">
        <v>14580891041</v>
      </c>
      <c r="J23" s="39">
        <v>0.27923959160861384</v>
      </c>
      <c r="K23" s="5"/>
      <c r="L23" s="19"/>
    </row>
    <row r="24" spans="1:12">
      <c r="A24" s="16" t="s">
        <v>37</v>
      </c>
      <c r="B24" s="5">
        <v>2890992855</v>
      </c>
      <c r="C24" s="5">
        <v>2182570964</v>
      </c>
      <c r="D24" s="5">
        <v>130684922</v>
      </c>
      <c r="E24" s="5">
        <v>1567853908</v>
      </c>
      <c r="F24" s="5">
        <v>-1142266</v>
      </c>
      <c r="G24" s="6">
        <v>6770960383</v>
      </c>
      <c r="H24" s="5">
        <v>1249119932</v>
      </c>
      <c r="I24" s="6">
        <v>8020080315</v>
      </c>
      <c r="J24" s="39">
        <v>0.15359307915624407</v>
      </c>
      <c r="K24" s="5" t="s">
        <v>83</v>
      </c>
      <c r="L24" s="19"/>
    </row>
    <row r="25" spans="1:12">
      <c r="A25" s="16" t="s">
        <v>27</v>
      </c>
      <c r="B25" s="5">
        <v>1027004290</v>
      </c>
      <c r="C25" s="5">
        <v>1554016610</v>
      </c>
      <c r="D25" s="5">
        <v>974650115</v>
      </c>
      <c r="E25" s="5">
        <v>2356505037</v>
      </c>
      <c r="F25" s="5">
        <v>-295100</v>
      </c>
      <c r="G25" s="6">
        <v>5911880952</v>
      </c>
      <c r="H25" s="5">
        <v>226321358</v>
      </c>
      <c r="I25" s="6">
        <v>6138202310</v>
      </c>
      <c r="J25" s="39">
        <v>0.11755311122178834</v>
      </c>
      <c r="K25" s="5"/>
      <c r="L25" s="19"/>
    </row>
    <row r="26" spans="1:12">
      <c r="A26" s="16" t="s">
        <v>39</v>
      </c>
      <c r="B26" s="5">
        <v>3098848240</v>
      </c>
      <c r="C26" s="5">
        <v>3468380378</v>
      </c>
      <c r="D26" s="5">
        <v>2596464331</v>
      </c>
      <c r="E26" s="5">
        <v>1777680872</v>
      </c>
      <c r="F26" s="5">
        <v>-6980547167</v>
      </c>
      <c r="G26" s="6">
        <v>3960826654</v>
      </c>
      <c r="H26" s="5">
        <v>1078957412</v>
      </c>
      <c r="I26" s="6">
        <v>5039784066</v>
      </c>
      <c r="J26" s="39">
        <v>9.6517232069578796E-2</v>
      </c>
      <c r="K26" s="5" t="s">
        <v>83</v>
      </c>
      <c r="L26" s="19"/>
    </row>
    <row r="27" spans="1:12">
      <c r="A27" s="16" t="s">
        <v>30</v>
      </c>
      <c r="B27" s="5">
        <v>1586682903</v>
      </c>
      <c r="C27" s="5">
        <v>1298928849</v>
      </c>
      <c r="D27" s="5">
        <v>361884562</v>
      </c>
      <c r="E27" s="5">
        <v>554995834</v>
      </c>
      <c r="F27" s="5">
        <v>-1943800849</v>
      </c>
      <c r="G27" s="6">
        <v>1858691299</v>
      </c>
      <c r="H27" s="5">
        <v>1455492960</v>
      </c>
      <c r="I27" s="6">
        <v>3314184259</v>
      </c>
      <c r="J27" s="39">
        <v>6.347015805800757E-2</v>
      </c>
      <c r="K27" s="5" t="s">
        <v>83</v>
      </c>
      <c r="L27" s="19"/>
    </row>
    <row r="28" spans="1:12">
      <c r="A28" s="16" t="s">
        <v>34</v>
      </c>
      <c r="B28" s="5">
        <v>1927531854</v>
      </c>
      <c r="C28" s="5">
        <v>832550289</v>
      </c>
      <c r="D28" s="5">
        <v>284432516</v>
      </c>
      <c r="E28" s="5">
        <v>120274049</v>
      </c>
      <c r="F28" s="5">
        <v>-736282114</v>
      </c>
      <c r="G28" s="6">
        <v>2428506594</v>
      </c>
      <c r="H28" s="5">
        <v>313958032</v>
      </c>
      <c r="I28" s="6">
        <v>2742464626</v>
      </c>
      <c r="J28" s="39">
        <v>5.2521118223292668E-2</v>
      </c>
      <c r="K28" s="5" t="s">
        <v>83</v>
      </c>
      <c r="L28" s="19"/>
    </row>
    <row r="29" spans="1:12">
      <c r="A29" s="16" t="s">
        <v>28</v>
      </c>
      <c r="B29" s="5">
        <v>381830624</v>
      </c>
      <c r="C29" s="5">
        <v>237743512</v>
      </c>
      <c r="D29" s="5">
        <v>1540882900</v>
      </c>
      <c r="E29" s="5">
        <v>353107743</v>
      </c>
      <c r="F29" s="5">
        <v>-344132997</v>
      </c>
      <c r="G29" s="6">
        <v>2169431782</v>
      </c>
      <c r="H29" s="5">
        <v>369742419</v>
      </c>
      <c r="I29" s="6">
        <v>2539174201</v>
      </c>
      <c r="J29" s="39">
        <v>4.8627890086869512E-2</v>
      </c>
      <c r="K29" s="5" t="s">
        <v>83</v>
      </c>
      <c r="L29" s="19"/>
    </row>
    <row r="30" spans="1:12">
      <c r="A30" s="16" t="s">
        <v>32</v>
      </c>
      <c r="B30" s="5">
        <v>625944590</v>
      </c>
      <c r="C30" s="5">
        <v>151498267</v>
      </c>
      <c r="D30" s="5">
        <v>232707336</v>
      </c>
      <c r="E30" s="5">
        <v>106251339</v>
      </c>
      <c r="F30" s="5">
        <v>0</v>
      </c>
      <c r="G30" s="6">
        <v>1116401532</v>
      </c>
      <c r="H30" s="5">
        <v>373499799</v>
      </c>
      <c r="I30" s="6">
        <v>1489901331</v>
      </c>
      <c r="J30" s="39">
        <v>2.853319718498061E-2</v>
      </c>
      <c r="K30" s="5"/>
      <c r="L30" s="19"/>
    </row>
    <row r="31" spans="1:12">
      <c r="A31" s="16" t="s">
        <v>26</v>
      </c>
      <c r="B31" s="5">
        <v>302764988</v>
      </c>
      <c r="C31" s="5">
        <v>26640106</v>
      </c>
      <c r="D31" s="5">
        <v>252044626</v>
      </c>
      <c r="E31" s="5">
        <v>48266160</v>
      </c>
      <c r="F31" s="5">
        <v>-191370585</v>
      </c>
      <c r="G31" s="6">
        <v>438345295</v>
      </c>
      <c r="H31" s="5">
        <v>1021943388</v>
      </c>
      <c r="I31" s="6">
        <v>1460288683</v>
      </c>
      <c r="J31" s="39">
        <v>2.7966083439276181E-2</v>
      </c>
      <c r="K31" s="5"/>
      <c r="L31" s="19"/>
    </row>
    <row r="32" spans="1:12">
      <c r="A32" s="16" t="s">
        <v>35</v>
      </c>
      <c r="B32" s="5">
        <v>631769060</v>
      </c>
      <c r="C32" s="5">
        <v>257166379</v>
      </c>
      <c r="D32" s="5">
        <v>1394772</v>
      </c>
      <c r="E32" s="5">
        <v>35546821</v>
      </c>
      <c r="F32" s="5">
        <v>-24238856</v>
      </c>
      <c r="G32" s="6">
        <v>901638176</v>
      </c>
      <c r="H32" s="5">
        <v>219884600</v>
      </c>
      <c r="I32" s="6">
        <v>1121522776</v>
      </c>
      <c r="J32" s="39">
        <v>2.147835554558266E-2</v>
      </c>
      <c r="K32" s="5"/>
      <c r="L32" s="19"/>
    </row>
    <row r="33" spans="1:12">
      <c r="A33" s="16" t="s">
        <v>25</v>
      </c>
      <c r="B33" s="5">
        <v>247807889</v>
      </c>
      <c r="C33" s="5">
        <v>140477028</v>
      </c>
      <c r="D33" s="5">
        <v>277189269</v>
      </c>
      <c r="E33" s="5">
        <v>323552612</v>
      </c>
      <c r="F33" s="5">
        <v>-8381666</v>
      </c>
      <c r="G33" s="6">
        <v>980645132</v>
      </c>
      <c r="H33" s="5">
        <v>49010717</v>
      </c>
      <c r="I33" s="6">
        <v>1029655849</v>
      </c>
      <c r="J33" s="39">
        <v>1.9719006058251262E-2</v>
      </c>
      <c r="K33" s="5" t="s">
        <v>83</v>
      </c>
      <c r="L33" s="19"/>
    </row>
    <row r="34" spans="1:12" ht="25.5">
      <c r="A34" s="16" t="s">
        <v>31</v>
      </c>
      <c r="B34" s="5">
        <v>137141837</v>
      </c>
      <c r="C34" s="5">
        <v>326253716</v>
      </c>
      <c r="D34" s="5">
        <v>102147568</v>
      </c>
      <c r="E34" s="5">
        <v>569024212</v>
      </c>
      <c r="F34" s="5">
        <v>-200437782</v>
      </c>
      <c r="G34" s="6">
        <v>934129551</v>
      </c>
      <c r="H34" s="5">
        <v>14326273</v>
      </c>
      <c r="I34" s="6">
        <v>948455824</v>
      </c>
      <c r="J34" s="39">
        <v>1.8163939104122638E-2</v>
      </c>
      <c r="K34" s="5" t="s">
        <v>83</v>
      </c>
      <c r="L34" s="19"/>
    </row>
    <row r="35" spans="1:12">
      <c r="A35" s="16" t="s">
        <v>29</v>
      </c>
      <c r="B35" s="5">
        <v>189929499</v>
      </c>
      <c r="C35" s="5">
        <v>48100883</v>
      </c>
      <c r="D35" s="5">
        <v>89118293</v>
      </c>
      <c r="E35" s="5">
        <v>378584298</v>
      </c>
      <c r="F35" s="5">
        <v>-18439895</v>
      </c>
      <c r="G35" s="6">
        <v>687293078</v>
      </c>
      <c r="H35" s="5">
        <v>131787946</v>
      </c>
      <c r="I35" s="6">
        <v>819081024</v>
      </c>
      <c r="J35" s="39">
        <v>1.5686273904179655E-2</v>
      </c>
      <c r="K35" s="5" t="s">
        <v>83</v>
      </c>
      <c r="L35" s="19"/>
    </row>
    <row r="36" spans="1:12">
      <c r="A36" s="16" t="s">
        <v>36</v>
      </c>
      <c r="B36" s="5">
        <v>177206061</v>
      </c>
      <c r="C36" s="5">
        <v>64993359</v>
      </c>
      <c r="D36" s="5">
        <v>72104632</v>
      </c>
      <c r="E36" s="5">
        <v>12403994</v>
      </c>
      <c r="F36" s="5">
        <v>-94500</v>
      </c>
      <c r="G36" s="6">
        <v>326613546</v>
      </c>
      <c r="H36" s="5">
        <v>104084033</v>
      </c>
      <c r="I36" s="6">
        <v>430697579</v>
      </c>
      <c r="J36" s="39">
        <v>8.2483173167262336E-3</v>
      </c>
      <c r="K36" s="5"/>
      <c r="L36" s="19"/>
    </row>
    <row r="37" spans="1:12">
      <c r="A37" s="16" t="s">
        <v>38</v>
      </c>
      <c r="B37" s="5">
        <v>1017207</v>
      </c>
      <c r="C37" s="5">
        <v>5446989</v>
      </c>
      <c r="D37" s="5">
        <v>81400</v>
      </c>
      <c r="E37" s="5">
        <v>245429</v>
      </c>
      <c r="F37" s="5">
        <v>0</v>
      </c>
      <c r="G37" s="6">
        <v>6791025</v>
      </c>
      <c r="H37" s="5">
        <v>2919959</v>
      </c>
      <c r="I37" s="6">
        <v>9710984</v>
      </c>
      <c r="J37" s="39">
        <v>1.8597568548127684E-4</v>
      </c>
      <c r="K37" s="5" t="s">
        <v>83</v>
      </c>
      <c r="L37" s="19"/>
    </row>
    <row r="38" spans="1:12">
      <c r="A38" s="16" t="s">
        <v>86</v>
      </c>
      <c r="B38" s="5">
        <v>390365788</v>
      </c>
      <c r="C38" s="5">
        <v>606086660</v>
      </c>
      <c r="D38" s="5">
        <v>734999901</v>
      </c>
      <c r="E38" s="5">
        <v>582379322</v>
      </c>
      <c r="F38" s="5">
        <v>-14603466</v>
      </c>
      <c r="G38" s="6">
        <v>2299228205</v>
      </c>
      <c r="H38" s="5">
        <v>233094223</v>
      </c>
      <c r="I38" s="6">
        <v>2532322428</v>
      </c>
      <c r="J38" s="39">
        <v>4.8496671337004707E-2</v>
      </c>
      <c r="K38" s="5"/>
      <c r="L38" s="19"/>
    </row>
    <row r="39" spans="1:12">
      <c r="A39" s="17" t="s">
        <v>41</v>
      </c>
      <c r="B39" s="6">
        <v>18922965987</v>
      </c>
      <c r="C39" s="6">
        <v>15079076779</v>
      </c>
      <c r="D39" s="6">
        <v>8570776725</v>
      </c>
      <c r="E39" s="6">
        <v>9800888121</v>
      </c>
      <c r="F39" s="6">
        <v>-26656859093</v>
      </c>
      <c r="G39" s="6">
        <v>25716848519</v>
      </c>
      <c r="H39" s="6">
        <v>26499568777</v>
      </c>
      <c r="I39" s="6">
        <v>52216417296</v>
      </c>
      <c r="J39" s="32">
        <v>1</v>
      </c>
      <c r="K39" s="6"/>
    </row>
    <row r="40" spans="1:12">
      <c r="A40" s="13"/>
      <c r="B40" s="13"/>
      <c r="C40" s="13"/>
      <c r="D40" s="13"/>
      <c r="E40" s="13"/>
      <c r="F40" s="13"/>
      <c r="G40" s="13"/>
      <c r="H40" s="13"/>
      <c r="I40" s="13"/>
      <c r="J40" s="34"/>
      <c r="K40" s="13"/>
    </row>
    <row r="41" spans="1:12">
      <c r="A41" s="1" t="s">
        <v>79</v>
      </c>
      <c r="B41" s="7"/>
      <c r="C41" s="7"/>
      <c r="D41" s="7"/>
      <c r="E41" s="7"/>
      <c r="F41" s="7"/>
      <c r="G41" s="7"/>
      <c r="H41" s="7"/>
      <c r="J41" s="40"/>
      <c r="K41" s="1"/>
    </row>
    <row r="42" spans="1:12" ht="51">
      <c r="A42" s="3" t="s">
        <v>1</v>
      </c>
      <c r="B42" s="4" t="s">
        <v>81</v>
      </c>
      <c r="C42" s="4" t="s">
        <v>2</v>
      </c>
      <c r="D42" s="4" t="s">
        <v>3</v>
      </c>
      <c r="E42" s="4" t="s">
        <v>4</v>
      </c>
      <c r="F42" s="4" t="s">
        <v>87</v>
      </c>
      <c r="G42" s="4" t="s">
        <v>5</v>
      </c>
      <c r="H42" s="4" t="s">
        <v>6</v>
      </c>
      <c r="I42" s="4" t="s">
        <v>76</v>
      </c>
      <c r="J42" s="29" t="s">
        <v>84</v>
      </c>
      <c r="K42" s="1"/>
    </row>
    <row r="43" spans="1:12">
      <c r="A43" s="45" t="s">
        <v>40</v>
      </c>
      <c r="B43" s="5">
        <v>0</v>
      </c>
      <c r="C43" s="5">
        <v>0</v>
      </c>
      <c r="D43" s="5">
        <v>0</v>
      </c>
      <c r="E43" s="5">
        <v>22378734361</v>
      </c>
      <c r="F43" s="5">
        <v>0</v>
      </c>
      <c r="G43" s="6">
        <v>22378734361</v>
      </c>
      <c r="H43" s="5">
        <v>0</v>
      </c>
      <c r="I43" s="6">
        <v>22378734361</v>
      </c>
      <c r="J43" s="31">
        <v>0.69697574391834283</v>
      </c>
      <c r="K43" s="1"/>
      <c r="L43" s="19"/>
    </row>
    <row r="44" spans="1:12">
      <c r="A44" s="45" t="s">
        <v>22</v>
      </c>
      <c r="B44" s="5">
        <v>0</v>
      </c>
      <c r="C44" s="5">
        <v>0</v>
      </c>
      <c r="D44" s="5">
        <v>0</v>
      </c>
      <c r="E44" s="5">
        <v>9729605931</v>
      </c>
      <c r="F44" s="5">
        <v>0</v>
      </c>
      <c r="G44" s="6">
        <v>9729605931</v>
      </c>
      <c r="H44" s="5">
        <v>0</v>
      </c>
      <c r="I44" s="6">
        <v>9729605931</v>
      </c>
      <c r="J44" s="31">
        <v>0.30302425608165723</v>
      </c>
      <c r="K44" s="1"/>
      <c r="L44" s="19"/>
    </row>
    <row r="45" spans="1:12">
      <c r="A45" s="17" t="s">
        <v>80</v>
      </c>
      <c r="B45" s="6">
        <v>0</v>
      </c>
      <c r="C45" s="6">
        <v>0</v>
      </c>
      <c r="D45" s="6">
        <v>0</v>
      </c>
      <c r="E45" s="6">
        <v>32108340292</v>
      </c>
      <c r="F45" s="6">
        <v>0</v>
      </c>
      <c r="G45" s="6">
        <v>32108340292</v>
      </c>
      <c r="H45" s="6">
        <v>0</v>
      </c>
      <c r="I45" s="6">
        <v>32108340292</v>
      </c>
      <c r="J45" s="32">
        <v>1</v>
      </c>
      <c r="K45" s="1"/>
    </row>
    <row r="46" spans="1:12">
      <c r="A46" s="13"/>
      <c r="B46" s="13"/>
      <c r="C46" s="13"/>
      <c r="D46" s="13"/>
      <c r="E46" s="13"/>
      <c r="F46" s="13"/>
      <c r="G46" s="13"/>
      <c r="H46" s="13"/>
      <c r="I46" s="13"/>
      <c r="J46" s="33"/>
      <c r="K46" s="1"/>
    </row>
    <row r="47" spans="1:12">
      <c r="A47" s="8" t="s">
        <v>42</v>
      </c>
      <c r="B47" s="8"/>
      <c r="C47" s="8"/>
      <c r="D47" s="8"/>
      <c r="E47" s="8"/>
      <c r="F47" s="8"/>
      <c r="G47" s="8"/>
      <c r="H47" s="8"/>
      <c r="I47" s="8"/>
      <c r="J47" s="35"/>
      <c r="K47" s="1"/>
    </row>
    <row r="48" spans="1:12" ht="51">
      <c r="A48" s="3" t="s">
        <v>1</v>
      </c>
      <c r="B48" s="4" t="s">
        <v>81</v>
      </c>
      <c r="C48" s="4" t="s">
        <v>2</v>
      </c>
      <c r="D48" s="4" t="s">
        <v>3</v>
      </c>
      <c r="E48" s="4" t="s">
        <v>4</v>
      </c>
      <c r="F48" s="4" t="s">
        <v>87</v>
      </c>
      <c r="G48" s="4" t="s">
        <v>5</v>
      </c>
      <c r="H48" s="4" t="s">
        <v>6</v>
      </c>
      <c r="I48" s="4" t="s">
        <v>76</v>
      </c>
      <c r="J48" s="29" t="s">
        <v>84</v>
      </c>
      <c r="K48" s="1"/>
    </row>
    <row r="49" spans="1:12" ht="25.5">
      <c r="A49" s="16" t="s">
        <v>48</v>
      </c>
      <c r="B49" s="5">
        <v>435696259</v>
      </c>
      <c r="C49" s="5">
        <v>453560436</v>
      </c>
      <c r="D49" s="5">
        <v>521540280</v>
      </c>
      <c r="E49" s="5">
        <v>7813346479</v>
      </c>
      <c r="F49" s="5">
        <v>-73064116</v>
      </c>
      <c r="G49" s="6">
        <v>9151079338</v>
      </c>
      <c r="H49" s="5">
        <v>689503413</v>
      </c>
      <c r="I49" s="6">
        <v>9840582751</v>
      </c>
      <c r="J49" s="31">
        <v>0.89069167151645656</v>
      </c>
      <c r="K49" s="1"/>
      <c r="L49" s="19"/>
    </row>
    <row r="50" spans="1:12">
      <c r="A50" s="16" t="s">
        <v>46</v>
      </c>
      <c r="B50" s="5">
        <v>86790399</v>
      </c>
      <c r="C50" s="5">
        <v>132770720</v>
      </c>
      <c r="D50" s="5">
        <v>78497934</v>
      </c>
      <c r="E50" s="5">
        <v>131666501</v>
      </c>
      <c r="F50" s="5">
        <v>-2755</v>
      </c>
      <c r="G50" s="6">
        <v>429722799</v>
      </c>
      <c r="H50" s="5">
        <v>92178722</v>
      </c>
      <c r="I50" s="6">
        <v>521901521</v>
      </c>
      <c r="J50" s="31">
        <v>4.72383953134516E-2</v>
      </c>
      <c r="K50" s="1"/>
      <c r="L50" s="19"/>
    </row>
    <row r="51" spans="1:12">
      <c r="A51" s="16" t="s">
        <v>44</v>
      </c>
      <c r="B51" s="5">
        <v>32768433</v>
      </c>
      <c r="C51" s="5">
        <v>40091590</v>
      </c>
      <c r="D51" s="5">
        <v>27359513</v>
      </c>
      <c r="E51" s="5">
        <v>32580625</v>
      </c>
      <c r="F51" s="5">
        <v>-3416194</v>
      </c>
      <c r="G51" s="6">
        <v>129383967</v>
      </c>
      <c r="H51" s="5">
        <v>150477178</v>
      </c>
      <c r="I51" s="6">
        <v>279861145</v>
      </c>
      <c r="J51" s="31">
        <v>2.5330816003475871E-2</v>
      </c>
      <c r="K51" s="1"/>
      <c r="L51" s="19"/>
    </row>
    <row r="52" spans="1:12">
      <c r="A52" s="16" t="s">
        <v>45</v>
      </c>
      <c r="B52" s="5">
        <v>14469984</v>
      </c>
      <c r="C52" s="5">
        <v>20988065</v>
      </c>
      <c r="D52" s="5">
        <v>2215480</v>
      </c>
      <c r="E52" s="5">
        <v>44564950</v>
      </c>
      <c r="F52" s="5">
        <v>-64692</v>
      </c>
      <c r="G52" s="6">
        <v>82173787</v>
      </c>
      <c r="H52" s="5">
        <v>28884035</v>
      </c>
      <c r="I52" s="6">
        <v>111057822</v>
      </c>
      <c r="J52" s="31">
        <v>1.0052075127573622E-2</v>
      </c>
      <c r="K52" s="1"/>
      <c r="L52" s="19"/>
    </row>
    <row r="53" spans="1:12">
      <c r="A53" s="16" t="s">
        <v>47</v>
      </c>
      <c r="B53" s="5">
        <v>1907390</v>
      </c>
      <c r="C53" s="5">
        <v>50397847</v>
      </c>
      <c r="D53" s="5">
        <v>7578378</v>
      </c>
      <c r="E53" s="5">
        <v>11314900</v>
      </c>
      <c r="F53" s="5">
        <v>-642289</v>
      </c>
      <c r="G53" s="6">
        <v>70556226</v>
      </c>
      <c r="H53" s="5">
        <v>34290488</v>
      </c>
      <c r="I53" s="6">
        <v>104846714</v>
      </c>
      <c r="J53" s="31">
        <v>9.4898947865844612E-3</v>
      </c>
      <c r="K53" s="1"/>
      <c r="L53" s="19"/>
    </row>
    <row r="54" spans="1:12">
      <c r="A54" s="16" t="s">
        <v>43</v>
      </c>
      <c r="B54" s="5">
        <v>22444292</v>
      </c>
      <c r="C54" s="5">
        <v>23714941</v>
      </c>
      <c r="D54" s="5">
        <v>10327470</v>
      </c>
      <c r="E54" s="5">
        <v>23376970</v>
      </c>
      <c r="F54" s="5">
        <v>0</v>
      </c>
      <c r="G54" s="6">
        <v>79863673</v>
      </c>
      <c r="H54" s="5">
        <v>4585543</v>
      </c>
      <c r="I54" s="6">
        <v>84449216</v>
      </c>
      <c r="J54" s="31">
        <v>7.6436746949412743E-3</v>
      </c>
      <c r="K54" s="1"/>
      <c r="L54" s="19"/>
    </row>
    <row r="55" spans="1:12">
      <c r="A55" s="16" t="s">
        <v>88</v>
      </c>
      <c r="B55" s="5">
        <v>13175534</v>
      </c>
      <c r="C55" s="5">
        <v>15469077</v>
      </c>
      <c r="D55" s="5">
        <v>20502594</v>
      </c>
      <c r="E55" s="5">
        <v>41683443</v>
      </c>
      <c r="F55" s="5">
        <v>-13373542</v>
      </c>
      <c r="G55" s="6">
        <v>77457106</v>
      </c>
      <c r="H55" s="5">
        <v>28092031</v>
      </c>
      <c r="I55" s="6">
        <v>105549137</v>
      </c>
      <c r="J55" s="31">
        <v>9.5534725575165767E-3</v>
      </c>
      <c r="K55" s="1"/>
      <c r="L55" s="19"/>
    </row>
    <row r="56" spans="1:12">
      <c r="A56" s="17" t="s">
        <v>49</v>
      </c>
      <c r="B56" s="6">
        <v>607252291</v>
      </c>
      <c r="C56" s="6">
        <v>736992676</v>
      </c>
      <c r="D56" s="6">
        <v>668021649</v>
      </c>
      <c r="E56" s="6">
        <v>8098533868</v>
      </c>
      <c r="F56" s="6">
        <v>-90563588</v>
      </c>
      <c r="G56" s="6">
        <v>10020236896</v>
      </c>
      <c r="H56" s="6">
        <v>1028011410</v>
      </c>
      <c r="I56" s="6">
        <v>11048248306</v>
      </c>
      <c r="J56" s="32">
        <v>1</v>
      </c>
      <c r="K56" s="1"/>
    </row>
    <row r="57" spans="1:12">
      <c r="A57" s="9"/>
      <c r="B57" s="9"/>
      <c r="C57" s="9"/>
      <c r="D57" s="9"/>
      <c r="E57" s="9"/>
      <c r="F57" s="9"/>
      <c r="G57" s="9"/>
      <c r="H57" s="9"/>
      <c r="I57" s="9"/>
      <c r="J57" s="36"/>
      <c r="K57" s="1"/>
    </row>
    <row r="58" spans="1:12" ht="25.5">
      <c r="A58" s="8" t="s">
        <v>105</v>
      </c>
      <c r="B58" s="8"/>
      <c r="C58" s="8"/>
      <c r="D58" s="8"/>
      <c r="E58" s="8"/>
      <c r="F58" s="8"/>
      <c r="G58" s="8"/>
      <c r="H58" s="8"/>
      <c r="I58" s="8"/>
      <c r="J58" s="35"/>
      <c r="K58" s="1"/>
    </row>
    <row r="59" spans="1:12" ht="51">
      <c r="A59" s="3" t="s">
        <v>1</v>
      </c>
      <c r="B59" s="4" t="s">
        <v>81</v>
      </c>
      <c r="C59" s="4" t="s">
        <v>2</v>
      </c>
      <c r="D59" s="4" t="s">
        <v>3</v>
      </c>
      <c r="E59" s="4" t="s">
        <v>4</v>
      </c>
      <c r="F59" s="4" t="s">
        <v>87</v>
      </c>
      <c r="G59" s="4" t="s">
        <v>5</v>
      </c>
      <c r="H59" s="4" t="s">
        <v>6</v>
      </c>
      <c r="I59" s="4" t="s">
        <v>76</v>
      </c>
      <c r="J59" s="29" t="s">
        <v>84</v>
      </c>
      <c r="K59" s="1"/>
    </row>
    <row r="60" spans="1:12">
      <c r="A60" s="16" t="s">
        <v>50</v>
      </c>
      <c r="B60" s="5">
        <v>4454541445</v>
      </c>
      <c r="C60" s="5">
        <v>703750138</v>
      </c>
      <c r="D60" s="5">
        <v>2071570383</v>
      </c>
      <c r="E60" s="5">
        <v>7333116778</v>
      </c>
      <c r="F60" s="5">
        <v>-1425798500</v>
      </c>
      <c r="G60" s="6">
        <v>13137180244</v>
      </c>
      <c r="H60" s="5">
        <v>1328971705</v>
      </c>
      <c r="I60" s="6">
        <v>14466151949</v>
      </c>
      <c r="J60" s="31">
        <v>0.78289858283080227</v>
      </c>
      <c r="K60" s="1"/>
      <c r="L60" s="19"/>
    </row>
    <row r="61" spans="1:12">
      <c r="A61" s="16" t="s">
        <v>52</v>
      </c>
      <c r="B61" s="5">
        <v>0</v>
      </c>
      <c r="C61" s="5">
        <v>0</v>
      </c>
      <c r="D61" s="5">
        <v>11783119</v>
      </c>
      <c r="E61" s="5">
        <v>970246245</v>
      </c>
      <c r="F61" s="5">
        <v>0</v>
      </c>
      <c r="G61" s="6">
        <v>982029364</v>
      </c>
      <c r="H61" s="5">
        <v>41396492</v>
      </c>
      <c r="I61" s="6">
        <v>1023425856</v>
      </c>
      <c r="J61" s="31">
        <v>5.5387130946746889E-2</v>
      </c>
      <c r="K61" s="1"/>
      <c r="L61" s="19"/>
    </row>
    <row r="62" spans="1:12">
      <c r="A62" s="16" t="s">
        <v>55</v>
      </c>
      <c r="B62" s="5">
        <v>0</v>
      </c>
      <c r="C62" s="5">
        <v>0</v>
      </c>
      <c r="D62" s="5">
        <v>0</v>
      </c>
      <c r="E62" s="5">
        <v>407305373</v>
      </c>
      <c r="F62" s="5">
        <v>0</v>
      </c>
      <c r="G62" s="6">
        <v>407305373</v>
      </c>
      <c r="H62" s="5">
        <v>0</v>
      </c>
      <c r="I62" s="6">
        <v>407305373</v>
      </c>
      <c r="J62" s="31">
        <v>2.2043097599504641E-2</v>
      </c>
      <c r="K62" s="1"/>
      <c r="L62" s="19"/>
    </row>
    <row r="63" spans="1:12">
      <c r="A63" s="16" t="s">
        <v>56</v>
      </c>
      <c r="B63" s="5">
        <v>0</v>
      </c>
      <c r="C63" s="5">
        <v>0</v>
      </c>
      <c r="D63" s="5">
        <v>0</v>
      </c>
      <c r="E63" s="5">
        <v>392710276</v>
      </c>
      <c r="F63" s="5">
        <v>-1062006</v>
      </c>
      <c r="G63" s="6">
        <v>391648270</v>
      </c>
      <c r="H63" s="5">
        <v>0</v>
      </c>
      <c r="I63" s="6">
        <v>391648270</v>
      </c>
      <c r="J63" s="31">
        <v>2.119574553289074E-2</v>
      </c>
      <c r="K63" s="1"/>
      <c r="L63" s="19"/>
    </row>
    <row r="64" spans="1:12">
      <c r="A64" s="16" t="s">
        <v>54</v>
      </c>
      <c r="B64" s="5">
        <v>0</v>
      </c>
      <c r="C64" s="5">
        <v>0</v>
      </c>
      <c r="D64" s="5">
        <v>0</v>
      </c>
      <c r="E64" s="5">
        <v>333611639</v>
      </c>
      <c r="F64" s="5">
        <v>0</v>
      </c>
      <c r="G64" s="6">
        <v>333611639</v>
      </c>
      <c r="H64" s="5">
        <v>0</v>
      </c>
      <c r="I64" s="6">
        <v>333611639</v>
      </c>
      <c r="J64" s="31">
        <v>1.8054841419456819E-2</v>
      </c>
      <c r="K64" s="1"/>
      <c r="L64" s="19"/>
    </row>
    <row r="65" spans="1:12">
      <c r="A65" s="16" t="s">
        <v>53</v>
      </c>
      <c r="B65" s="5">
        <v>7605739</v>
      </c>
      <c r="C65" s="5">
        <v>0</v>
      </c>
      <c r="D65" s="5">
        <v>0</v>
      </c>
      <c r="E65" s="5">
        <v>243465707</v>
      </c>
      <c r="F65" s="5">
        <v>-14092163</v>
      </c>
      <c r="G65" s="6">
        <v>236979283</v>
      </c>
      <c r="H65" s="5">
        <v>0</v>
      </c>
      <c r="I65" s="6">
        <v>236979283</v>
      </c>
      <c r="J65" s="31">
        <v>1.2825162176855524E-2</v>
      </c>
      <c r="K65" s="1"/>
      <c r="L65" s="19"/>
    </row>
    <row r="66" spans="1:12">
      <c r="A66" s="16" t="s">
        <v>89</v>
      </c>
      <c r="B66" s="5">
        <v>3215900</v>
      </c>
      <c r="C66" s="5">
        <v>23286225</v>
      </c>
      <c r="D66" s="5">
        <v>26286997</v>
      </c>
      <c r="E66" s="5">
        <v>1578507392</v>
      </c>
      <c r="F66" s="5">
        <v>-12735738</v>
      </c>
      <c r="G66" s="6">
        <v>1618560776</v>
      </c>
      <c r="H66" s="5">
        <v>0</v>
      </c>
      <c r="I66" s="6">
        <v>1618560776</v>
      </c>
      <c r="J66" s="31">
        <v>8.7595439493743113E-2</v>
      </c>
      <c r="K66" s="1"/>
      <c r="L66" s="19"/>
    </row>
    <row r="67" spans="1:12" ht="25.5">
      <c r="A67" s="17" t="s">
        <v>105</v>
      </c>
      <c r="B67" s="6">
        <v>4465363084</v>
      </c>
      <c r="C67" s="6">
        <v>727036363</v>
      </c>
      <c r="D67" s="6">
        <v>2109640499</v>
      </c>
      <c r="E67" s="6">
        <v>11258963410</v>
      </c>
      <c r="F67" s="6">
        <v>-1453688407</v>
      </c>
      <c r="G67" s="6">
        <v>17107314949</v>
      </c>
      <c r="H67" s="6">
        <v>1370368197</v>
      </c>
      <c r="I67" s="6">
        <v>18477683146</v>
      </c>
      <c r="J67" s="32">
        <v>1</v>
      </c>
      <c r="K67" s="1"/>
      <c r="L67" s="19"/>
    </row>
    <row r="68" spans="1:12">
      <c r="A68" s="9"/>
      <c r="B68" s="9"/>
      <c r="C68" s="9"/>
      <c r="D68" s="9"/>
      <c r="E68" s="9"/>
      <c r="F68" s="9"/>
      <c r="G68" s="9"/>
      <c r="H68" s="9"/>
      <c r="I68" s="9"/>
      <c r="J68" s="36"/>
      <c r="K68" s="1"/>
      <c r="L68" s="19"/>
    </row>
    <row r="69" spans="1:12">
      <c r="A69" s="9"/>
      <c r="B69" s="9"/>
      <c r="C69" s="9"/>
      <c r="D69" s="9"/>
      <c r="E69" s="9"/>
      <c r="F69" s="9"/>
      <c r="G69" s="9"/>
      <c r="H69" s="9"/>
      <c r="I69" s="9"/>
      <c r="J69" s="36"/>
      <c r="K69" s="1"/>
      <c r="L69" s="19"/>
    </row>
    <row r="70" spans="1:12">
      <c r="A70" s="8" t="s">
        <v>57</v>
      </c>
      <c r="B70" s="8"/>
      <c r="C70" s="8"/>
      <c r="D70" s="8"/>
      <c r="E70" s="8"/>
      <c r="F70" s="8"/>
      <c r="G70" s="8"/>
      <c r="H70" s="8"/>
      <c r="I70" s="8"/>
      <c r="J70" s="35"/>
      <c r="K70" s="1"/>
      <c r="L70" s="19"/>
    </row>
    <row r="71" spans="1:12" ht="51">
      <c r="A71" s="3" t="s">
        <v>1</v>
      </c>
      <c r="B71" s="4" t="s">
        <v>81</v>
      </c>
      <c r="C71" s="4" t="s">
        <v>2</v>
      </c>
      <c r="D71" s="4" t="s">
        <v>3</v>
      </c>
      <c r="E71" s="4" t="s">
        <v>4</v>
      </c>
      <c r="F71" s="4" t="s">
        <v>87</v>
      </c>
      <c r="G71" s="4" t="s">
        <v>5</v>
      </c>
      <c r="H71" s="4" t="s">
        <v>6</v>
      </c>
      <c r="I71" s="4" t="s">
        <v>76</v>
      </c>
      <c r="J71" s="29" t="s">
        <v>84</v>
      </c>
      <c r="K71" s="1"/>
      <c r="L71" s="19"/>
    </row>
    <row r="72" spans="1:12">
      <c r="A72" s="16" t="s">
        <v>66</v>
      </c>
      <c r="B72" s="5">
        <v>99662076</v>
      </c>
      <c r="C72" s="5">
        <v>53922682</v>
      </c>
      <c r="D72" s="5">
        <v>187985187</v>
      </c>
      <c r="E72" s="5">
        <v>7286903111</v>
      </c>
      <c r="F72" s="5">
        <v>0</v>
      </c>
      <c r="G72" s="6">
        <v>7628473056</v>
      </c>
      <c r="H72" s="5">
        <v>0</v>
      </c>
      <c r="I72" s="6">
        <v>7628473056</v>
      </c>
      <c r="J72" s="31">
        <v>0.27655574009971601</v>
      </c>
      <c r="K72" s="1"/>
      <c r="L72" s="19"/>
    </row>
    <row r="73" spans="1:12">
      <c r="A73" s="16" t="s">
        <v>70</v>
      </c>
      <c r="B73" s="5">
        <v>3301316996</v>
      </c>
      <c r="C73" s="5">
        <v>1383272199</v>
      </c>
      <c r="D73" s="5">
        <v>670068987</v>
      </c>
      <c r="E73" s="5">
        <v>250157936</v>
      </c>
      <c r="F73" s="5">
        <v>-500387562</v>
      </c>
      <c r="G73" s="6">
        <v>5104428556</v>
      </c>
      <c r="H73" s="5">
        <v>2022588371</v>
      </c>
      <c r="I73" s="6">
        <v>7127016927</v>
      </c>
      <c r="J73" s="31">
        <v>0.25837640461998229</v>
      </c>
      <c r="K73" s="1"/>
      <c r="L73" s="19"/>
    </row>
    <row r="74" spans="1:12">
      <c r="A74" s="16" t="s">
        <v>65</v>
      </c>
      <c r="B74" s="5">
        <v>2006005889</v>
      </c>
      <c r="C74" s="5">
        <v>1621777679</v>
      </c>
      <c r="D74" s="5">
        <v>528783722</v>
      </c>
      <c r="E74" s="5">
        <v>374134777</v>
      </c>
      <c r="F74" s="5">
        <v>-1</v>
      </c>
      <c r="G74" s="6">
        <v>4530702066</v>
      </c>
      <c r="H74" s="5">
        <v>217764460</v>
      </c>
      <c r="I74" s="6">
        <v>4748466526</v>
      </c>
      <c r="J74" s="31">
        <v>0.17214659667753271</v>
      </c>
      <c r="K74" s="1"/>
      <c r="L74" s="19"/>
    </row>
    <row r="75" spans="1:12">
      <c r="A75" s="16" t="s">
        <v>62</v>
      </c>
      <c r="B75" s="5">
        <v>1920315919</v>
      </c>
      <c r="C75" s="5">
        <v>52559967</v>
      </c>
      <c r="D75" s="5">
        <v>776650604</v>
      </c>
      <c r="E75" s="5">
        <v>1613067136</v>
      </c>
      <c r="F75" s="5">
        <v>-26597256</v>
      </c>
      <c r="G75" s="6">
        <v>4335996370</v>
      </c>
      <c r="H75" s="5">
        <v>0</v>
      </c>
      <c r="I75" s="6">
        <v>4335996370</v>
      </c>
      <c r="J75" s="31">
        <v>0.15719327791711507</v>
      </c>
      <c r="K75" s="1"/>
      <c r="L75" s="19"/>
    </row>
    <row r="76" spans="1:12">
      <c r="A76" s="16" t="s">
        <v>63</v>
      </c>
      <c r="B76" s="5">
        <v>285107950</v>
      </c>
      <c r="C76" s="5">
        <v>288070100</v>
      </c>
      <c r="D76" s="5">
        <v>359485600</v>
      </c>
      <c r="E76" s="5">
        <v>1340943818</v>
      </c>
      <c r="F76" s="5">
        <v>-40</v>
      </c>
      <c r="G76" s="6">
        <v>2273607428</v>
      </c>
      <c r="H76" s="5">
        <v>0</v>
      </c>
      <c r="I76" s="6">
        <v>2273607428</v>
      </c>
      <c r="J76" s="31">
        <v>8.2425300624507022E-2</v>
      </c>
      <c r="K76" s="1"/>
      <c r="L76" s="19"/>
    </row>
    <row r="77" spans="1:12">
      <c r="A77" s="16" t="s">
        <v>64</v>
      </c>
      <c r="B77" s="5">
        <v>7624201</v>
      </c>
      <c r="C77" s="5">
        <v>8322600</v>
      </c>
      <c r="D77" s="5">
        <v>13770886</v>
      </c>
      <c r="E77" s="5">
        <v>470789403</v>
      </c>
      <c r="F77" s="5">
        <v>-12889586</v>
      </c>
      <c r="G77" s="6">
        <v>487617504</v>
      </c>
      <c r="H77" s="5">
        <v>1847000</v>
      </c>
      <c r="I77" s="6">
        <v>489464504</v>
      </c>
      <c r="J77" s="31">
        <v>1.7744601988178066E-2</v>
      </c>
      <c r="K77" s="1"/>
      <c r="L77" s="19"/>
    </row>
    <row r="78" spans="1:12">
      <c r="A78" s="16" t="s">
        <v>69</v>
      </c>
      <c r="B78" s="5">
        <v>99487085</v>
      </c>
      <c r="C78" s="5">
        <v>72636927</v>
      </c>
      <c r="D78" s="5">
        <v>0</v>
      </c>
      <c r="E78" s="5">
        <v>48711620</v>
      </c>
      <c r="F78" s="5">
        <v>-51513937</v>
      </c>
      <c r="G78" s="6">
        <v>169321695</v>
      </c>
      <c r="H78" s="5">
        <v>204938554</v>
      </c>
      <c r="I78" s="6">
        <v>374260249</v>
      </c>
      <c r="J78" s="31">
        <v>1.3568091463689506E-2</v>
      </c>
      <c r="K78" s="1"/>
      <c r="L78" s="19"/>
    </row>
    <row r="79" spans="1:12">
      <c r="A79" s="16" t="s">
        <v>59</v>
      </c>
      <c r="B79" s="5">
        <v>79125378</v>
      </c>
      <c r="C79" s="5">
        <v>54500625</v>
      </c>
      <c r="D79" s="5">
        <v>104201334</v>
      </c>
      <c r="E79" s="5">
        <v>67481819</v>
      </c>
      <c r="F79" s="5">
        <v>-25423273</v>
      </c>
      <c r="G79" s="6">
        <v>279885883</v>
      </c>
      <c r="H79" s="5">
        <v>1167737</v>
      </c>
      <c r="I79" s="6">
        <v>281053620</v>
      </c>
      <c r="J79" s="31">
        <v>1.0189062911570484E-2</v>
      </c>
      <c r="K79" s="1"/>
      <c r="L79" s="19"/>
    </row>
    <row r="80" spans="1:12">
      <c r="A80" s="16" t="s">
        <v>61</v>
      </c>
      <c r="B80" s="5">
        <v>9978938</v>
      </c>
      <c r="C80" s="5">
        <v>1021761</v>
      </c>
      <c r="D80" s="5">
        <v>20953033</v>
      </c>
      <c r="E80" s="5">
        <v>84157278</v>
      </c>
      <c r="F80" s="5">
        <v>-2675344</v>
      </c>
      <c r="G80" s="6">
        <v>113435666</v>
      </c>
      <c r="H80" s="5">
        <v>29578656</v>
      </c>
      <c r="I80" s="6">
        <v>143014322</v>
      </c>
      <c r="J80" s="31">
        <v>5.1847114586661388E-3</v>
      </c>
      <c r="K80" s="1"/>
      <c r="L80" s="19"/>
    </row>
    <row r="81" spans="1:12">
      <c r="A81" s="16" t="s">
        <v>58</v>
      </c>
      <c r="B81" s="5">
        <v>52754139</v>
      </c>
      <c r="C81" s="5">
        <v>29804730</v>
      </c>
      <c r="D81" s="5">
        <v>11469036</v>
      </c>
      <c r="E81" s="5">
        <v>23211861</v>
      </c>
      <c r="F81" s="5">
        <v>-20239661</v>
      </c>
      <c r="G81" s="6">
        <v>97000105</v>
      </c>
      <c r="H81" s="5">
        <v>9705605</v>
      </c>
      <c r="I81" s="6">
        <v>106705710</v>
      </c>
      <c r="J81" s="31">
        <v>3.8684119856339004E-3</v>
      </c>
      <c r="K81" s="1"/>
      <c r="L81" s="19"/>
    </row>
    <row r="82" spans="1:12">
      <c r="A82" s="16" t="s">
        <v>62</v>
      </c>
      <c r="B82" s="5">
        <v>3796830</v>
      </c>
      <c r="C82" s="5">
        <v>1573275</v>
      </c>
      <c r="D82" s="5">
        <v>643740</v>
      </c>
      <c r="E82" s="5">
        <v>25661256</v>
      </c>
      <c r="F82" s="5">
        <v>0</v>
      </c>
      <c r="G82" s="6">
        <v>31675101</v>
      </c>
      <c r="H82" s="5">
        <v>1666985</v>
      </c>
      <c r="I82" s="6">
        <v>33342086</v>
      </c>
      <c r="J82" s="31">
        <v>1.2087537312523975E-3</v>
      </c>
      <c r="K82" s="1"/>
      <c r="L82" s="19"/>
    </row>
    <row r="83" spans="1:12">
      <c r="A83" s="16" t="s">
        <v>60</v>
      </c>
      <c r="B83" s="5">
        <v>1856625</v>
      </c>
      <c r="C83" s="5">
        <v>5974227</v>
      </c>
      <c r="D83" s="5">
        <v>14738727</v>
      </c>
      <c r="E83" s="5">
        <v>8003598</v>
      </c>
      <c r="F83" s="5">
        <v>-939588</v>
      </c>
      <c r="G83" s="6">
        <v>29633589</v>
      </c>
      <c r="H83" s="5">
        <v>0</v>
      </c>
      <c r="I83" s="6">
        <v>29633589</v>
      </c>
      <c r="J83" s="31">
        <v>1.0743092461026585E-3</v>
      </c>
      <c r="K83" s="1"/>
      <c r="L83" s="19"/>
    </row>
    <row r="84" spans="1:12">
      <c r="A84" s="16" t="s">
        <v>67</v>
      </c>
      <c r="B84" s="5">
        <v>0</v>
      </c>
      <c r="C84" s="5">
        <v>0</v>
      </c>
      <c r="D84" s="5">
        <v>0</v>
      </c>
      <c r="E84" s="5">
        <v>59283</v>
      </c>
      <c r="F84" s="5">
        <v>0</v>
      </c>
      <c r="G84" s="6">
        <v>59283</v>
      </c>
      <c r="H84" s="5">
        <v>6256457</v>
      </c>
      <c r="I84" s="6">
        <v>6315740</v>
      </c>
      <c r="J84" s="31">
        <v>2.2896510706078851E-4</v>
      </c>
      <c r="K84" s="1"/>
      <c r="L84" s="19"/>
    </row>
    <row r="85" spans="1:12">
      <c r="A85" s="16" t="s">
        <v>68</v>
      </c>
      <c r="B85" s="5">
        <v>0</v>
      </c>
      <c r="C85" s="5">
        <v>1717100</v>
      </c>
      <c r="D85" s="5">
        <v>285400</v>
      </c>
      <c r="E85" s="5">
        <v>3178121</v>
      </c>
      <c r="F85" s="5">
        <v>0</v>
      </c>
      <c r="G85" s="6">
        <v>5180621</v>
      </c>
      <c r="H85" s="5">
        <v>202400</v>
      </c>
      <c r="I85" s="6">
        <v>5383021</v>
      </c>
      <c r="J85" s="31">
        <v>1.9515115878352701E-4</v>
      </c>
      <c r="K85" s="1"/>
      <c r="L85" s="19"/>
    </row>
    <row r="86" spans="1:12" ht="25.5">
      <c r="A86" s="16" t="s">
        <v>75</v>
      </c>
      <c r="B86" s="5">
        <v>1120484</v>
      </c>
      <c r="C86" s="5">
        <v>0</v>
      </c>
      <c r="D86" s="5">
        <v>0</v>
      </c>
      <c r="E86" s="5">
        <v>0</v>
      </c>
      <c r="F86" s="5">
        <v>0</v>
      </c>
      <c r="G86" s="6">
        <v>1120484</v>
      </c>
      <c r="H86" s="5">
        <v>0</v>
      </c>
      <c r="I86" s="6">
        <v>1120484</v>
      </c>
      <c r="J86" s="31">
        <v>4.062101020939756E-5</v>
      </c>
      <c r="K86" s="1"/>
      <c r="L86" s="19"/>
    </row>
    <row r="87" spans="1:12">
      <c r="A87" s="17" t="s">
        <v>71</v>
      </c>
      <c r="B87" s="6">
        <v>7868152510</v>
      </c>
      <c r="C87" s="6">
        <v>3575153872</v>
      </c>
      <c r="D87" s="6">
        <v>2689036256</v>
      </c>
      <c r="E87" s="6">
        <v>11596461017</v>
      </c>
      <c r="F87" s="6">
        <v>-640666248</v>
      </c>
      <c r="G87" s="6">
        <v>25088137407</v>
      </c>
      <c r="H87" s="6">
        <v>2495716225</v>
      </c>
      <c r="I87" s="6">
        <v>27583853632</v>
      </c>
      <c r="J87" s="32">
        <v>1.0000000000000002</v>
      </c>
      <c r="K87" s="1"/>
      <c r="L87" s="19"/>
    </row>
    <row r="88" spans="1:12">
      <c r="A88" s="9"/>
      <c r="B88" s="9"/>
      <c r="C88" s="9"/>
      <c r="D88" s="9"/>
      <c r="E88" s="9"/>
      <c r="F88" s="9"/>
      <c r="G88" s="9"/>
      <c r="H88" s="9"/>
      <c r="I88" s="8"/>
      <c r="J88" s="36"/>
      <c r="K88" s="1"/>
      <c r="L88" s="19"/>
    </row>
    <row r="89" spans="1:12">
      <c r="A89" s="47" t="s">
        <v>77</v>
      </c>
      <c r="B89" s="1"/>
      <c r="C89" s="1"/>
      <c r="D89" s="1"/>
      <c r="E89" s="1"/>
      <c r="F89" s="1"/>
      <c r="G89" s="1"/>
      <c r="H89" s="1"/>
      <c r="I89" s="8"/>
      <c r="J89" s="37"/>
      <c r="K89" s="1"/>
      <c r="L89" s="19"/>
    </row>
    <row r="90" spans="1:12" ht="51">
      <c r="A90" s="3" t="s">
        <v>1</v>
      </c>
      <c r="B90" s="4" t="s">
        <v>81</v>
      </c>
      <c r="C90" s="4" t="s">
        <v>2</v>
      </c>
      <c r="D90" s="4" t="s">
        <v>3</v>
      </c>
      <c r="E90" s="4" t="s">
        <v>4</v>
      </c>
      <c r="F90" s="4" t="s">
        <v>87</v>
      </c>
      <c r="G90" s="4" t="s">
        <v>5</v>
      </c>
      <c r="H90" s="4" t="s">
        <v>6</v>
      </c>
      <c r="I90" s="4" t="s">
        <v>76</v>
      </c>
      <c r="J90" s="37"/>
      <c r="K90" s="1"/>
      <c r="L90" s="19"/>
    </row>
    <row r="91" spans="1:12">
      <c r="A91" s="17" t="s">
        <v>78</v>
      </c>
      <c r="B91" s="10">
        <v>39778153678</v>
      </c>
      <c r="C91" s="10">
        <v>25008406924</v>
      </c>
      <c r="D91" s="10">
        <v>15892963830</v>
      </c>
      <c r="E91" s="10">
        <v>75844801269</v>
      </c>
      <c r="F91" s="10">
        <v>-31969981771</v>
      </c>
      <c r="G91" s="46">
        <v>124554343930</v>
      </c>
      <c r="H91" s="10">
        <v>35804317203</v>
      </c>
      <c r="I91" s="6">
        <v>160358661133</v>
      </c>
      <c r="J91" s="37"/>
      <c r="K91" s="1"/>
      <c r="L91" s="19"/>
    </row>
    <row r="92" spans="1:12">
      <c r="A92" s="9"/>
      <c r="B92" s="9"/>
      <c r="C92" s="9"/>
      <c r="D92" s="9"/>
      <c r="E92" s="9"/>
      <c r="F92" s="9"/>
      <c r="G92" s="9"/>
      <c r="H92" s="9"/>
      <c r="I92" s="8"/>
      <c r="J92" s="37"/>
      <c r="K92" s="1"/>
      <c r="L92" s="19"/>
    </row>
    <row r="93" spans="1:12">
      <c r="A93" s="8" t="s">
        <v>72</v>
      </c>
      <c r="B93" s="8"/>
      <c r="C93" s="8"/>
      <c r="D93" s="8"/>
      <c r="E93" s="8"/>
      <c r="F93" s="8"/>
      <c r="G93" s="8"/>
      <c r="H93" s="8"/>
      <c r="I93" s="8"/>
      <c r="J93" s="37"/>
      <c r="K93" s="1"/>
      <c r="L93" s="19"/>
    </row>
    <row r="94" spans="1:12" ht="51">
      <c r="A94" s="3" t="s">
        <v>1</v>
      </c>
      <c r="B94" s="4" t="s">
        <v>81</v>
      </c>
      <c r="C94" s="4" t="s">
        <v>2</v>
      </c>
      <c r="D94" s="4" t="s">
        <v>3</v>
      </c>
      <c r="E94" s="4" t="s">
        <v>4</v>
      </c>
      <c r="F94" s="4" t="s">
        <v>87</v>
      </c>
      <c r="G94" s="4" t="s">
        <v>5</v>
      </c>
      <c r="H94" s="4" t="s">
        <v>6</v>
      </c>
      <c r="I94" s="4" t="s">
        <v>76</v>
      </c>
      <c r="J94" s="37"/>
      <c r="K94" s="1"/>
      <c r="L94" s="19"/>
    </row>
    <row r="95" spans="1:12">
      <c r="A95" s="17" t="s">
        <v>73</v>
      </c>
      <c r="B95" s="10">
        <v>41249076415</v>
      </c>
      <c r="C95" s="10">
        <v>25183669</v>
      </c>
      <c r="D95" s="10">
        <v>6368579978</v>
      </c>
      <c r="E95" s="10">
        <v>15528046252</v>
      </c>
      <c r="F95" s="10">
        <v>0</v>
      </c>
      <c r="G95" s="6">
        <v>63170886314</v>
      </c>
      <c r="H95" s="10">
        <v>0</v>
      </c>
      <c r="I95" s="6">
        <v>63170886314</v>
      </c>
      <c r="J95" s="37"/>
      <c r="K95" s="1"/>
      <c r="L95" s="19"/>
    </row>
    <row r="96" spans="1:12">
      <c r="A96" s="9"/>
      <c r="B96" s="9"/>
      <c r="C96" s="9"/>
      <c r="D96" s="9"/>
      <c r="E96" s="9"/>
      <c r="F96" s="9"/>
      <c r="G96" s="9"/>
      <c r="H96" s="9"/>
      <c r="I96" s="9"/>
      <c r="J96" s="37"/>
      <c r="K96" s="1"/>
      <c r="L96" s="19"/>
    </row>
    <row r="97" spans="1:12">
      <c r="A97" s="9"/>
      <c r="B97" s="9"/>
      <c r="C97" s="9"/>
      <c r="D97" s="9"/>
      <c r="E97" s="9"/>
      <c r="F97" s="9"/>
      <c r="G97" s="9"/>
      <c r="H97" s="9"/>
      <c r="I97" s="9"/>
      <c r="J97" s="37"/>
      <c r="K97" s="1"/>
      <c r="L97" s="19"/>
    </row>
    <row r="98" spans="1:12">
      <c r="A98" s="1" t="s">
        <v>74</v>
      </c>
      <c r="B98" s="1"/>
      <c r="C98" s="1"/>
      <c r="D98" s="1"/>
      <c r="E98" s="1"/>
      <c r="F98" s="1"/>
      <c r="G98" s="1"/>
      <c r="H98" s="1"/>
      <c r="I98" s="1"/>
      <c r="J98" s="37"/>
      <c r="K98" s="1"/>
      <c r="L98" s="19"/>
    </row>
    <row r="99" spans="1:12" ht="51">
      <c r="A99" s="3" t="s">
        <v>1</v>
      </c>
      <c r="B99" s="4" t="s">
        <v>81</v>
      </c>
      <c r="C99" s="4" t="s">
        <v>2</v>
      </c>
      <c r="D99" s="4" t="s">
        <v>3</v>
      </c>
      <c r="E99" s="4" t="s">
        <v>4</v>
      </c>
      <c r="F99" s="4" t="s">
        <v>87</v>
      </c>
      <c r="G99" s="4" t="s">
        <v>5</v>
      </c>
      <c r="H99" s="4" t="s">
        <v>6</v>
      </c>
      <c r="I99" s="4" t="s">
        <v>76</v>
      </c>
      <c r="J99" s="37"/>
      <c r="K99" s="1"/>
      <c r="L99" s="19"/>
    </row>
    <row r="100" spans="1:12">
      <c r="A100" s="17" t="s">
        <v>74</v>
      </c>
      <c r="B100" s="14">
        <v>81027230093</v>
      </c>
      <c r="C100" s="14">
        <v>25033590593</v>
      </c>
      <c r="D100" s="14">
        <v>22261543808</v>
      </c>
      <c r="E100" s="14">
        <v>91372847521</v>
      </c>
      <c r="F100" s="14">
        <v>-31969981771</v>
      </c>
      <c r="G100" s="6">
        <v>187725230244</v>
      </c>
      <c r="H100" s="14">
        <v>35804317203</v>
      </c>
      <c r="I100" s="6">
        <v>223529547447</v>
      </c>
      <c r="J100" s="37"/>
      <c r="K100" s="1"/>
      <c r="L100" s="19"/>
    </row>
    <row r="101" spans="1:12">
      <c r="A101" s="15" t="s">
        <v>96</v>
      </c>
      <c r="J101" s="37"/>
      <c r="K101" s="1"/>
    </row>
    <row r="102" spans="1:12">
      <c r="A102" s="15" t="s">
        <v>91</v>
      </c>
    </row>
    <row r="106" spans="1:12">
      <c r="I106" s="82"/>
    </row>
    <row r="107" spans="1:12">
      <c r="I107" s="82"/>
    </row>
    <row r="108" spans="1:12">
      <c r="I108" s="82"/>
    </row>
    <row r="109" spans="1:12">
      <c r="I109" s="48"/>
    </row>
  </sheetData>
  <autoFilter ref="A2:K102"/>
  <sortState ref="A63:L64">
    <sortCondition descending="1" ref="I6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workbookViewId="0">
      <pane xSplit="1" ySplit="2" topLeftCell="B78" activePane="bottomRight" state="frozen"/>
      <selection pane="topRight" activeCell="B1" sqref="B1"/>
      <selection pane="bottomLeft" activeCell="A3" sqref="A3"/>
      <selection pane="bottomRight" activeCell="G91" sqref="G91"/>
    </sheetView>
  </sheetViews>
  <sheetFormatPr baseColWidth="10" defaultRowHeight="12.75"/>
  <cols>
    <col min="1" max="1" width="43" style="44" customWidth="1"/>
    <col min="2" max="2" width="14.28515625" style="41" bestFit="1" customWidth="1"/>
    <col min="3" max="3" width="14.85546875" style="41" bestFit="1" customWidth="1"/>
    <col min="4" max="4" width="15.85546875" style="41" bestFit="1" customWidth="1"/>
    <col min="5" max="5" width="14.28515625" style="41" bestFit="1" customWidth="1"/>
    <col min="6" max="6" width="17.5703125" style="41" bestFit="1" customWidth="1"/>
    <col min="7" max="7" width="18.42578125" style="41" bestFit="1" customWidth="1"/>
    <col min="8" max="8" width="22.7109375" style="41" customWidth="1"/>
    <col min="9" max="9" width="15.7109375" style="41" bestFit="1" customWidth="1"/>
    <col min="10" max="10" width="15.7109375" style="42" bestFit="1" customWidth="1"/>
    <col min="11" max="11" width="16" style="41" bestFit="1" customWidth="1"/>
    <col min="12" max="16384" width="11.42578125" style="20"/>
  </cols>
  <sheetData>
    <row r="1" spans="1:11">
      <c r="A1" s="12" t="s">
        <v>0</v>
      </c>
      <c r="B1" s="23"/>
      <c r="C1" s="23"/>
      <c r="D1" s="23"/>
      <c r="E1" s="23"/>
      <c r="F1" s="23"/>
      <c r="G1" s="23"/>
      <c r="H1" s="23"/>
      <c r="I1" s="23"/>
      <c r="J1" s="30"/>
      <c r="K1" s="23"/>
    </row>
    <row r="2" spans="1:11" ht="38.25">
      <c r="A2" s="3" t="s">
        <v>1</v>
      </c>
      <c r="B2" s="4" t="s">
        <v>81</v>
      </c>
      <c r="C2" s="4" t="s">
        <v>2</v>
      </c>
      <c r="D2" s="4" t="s">
        <v>3</v>
      </c>
      <c r="E2" s="4" t="s">
        <v>4</v>
      </c>
      <c r="F2" s="4" t="s">
        <v>87</v>
      </c>
      <c r="G2" s="4" t="s">
        <v>5</v>
      </c>
      <c r="H2" s="4" t="s">
        <v>6</v>
      </c>
      <c r="I2" s="4" t="s">
        <v>76</v>
      </c>
      <c r="J2" s="29" t="s">
        <v>84</v>
      </c>
      <c r="K2" s="4" t="s">
        <v>90</v>
      </c>
    </row>
    <row r="3" spans="1:11" s="2" customFormat="1">
      <c r="A3" s="16" t="s">
        <v>8</v>
      </c>
      <c r="B3" s="5">
        <v>4034767985</v>
      </c>
      <c r="C3" s="5">
        <v>2163049229</v>
      </c>
      <c r="D3" s="5">
        <v>762178978</v>
      </c>
      <c r="E3" s="5">
        <v>1572524241</v>
      </c>
      <c r="F3" s="5">
        <v>-1174099562</v>
      </c>
      <c r="G3" s="6">
        <v>7358420871</v>
      </c>
      <c r="H3" s="5">
        <v>2461058608</v>
      </c>
      <c r="I3" s="6">
        <v>9819479479</v>
      </c>
      <c r="J3" s="39">
        <v>0.49372435952453569</v>
      </c>
      <c r="K3" s="14" t="s">
        <v>83</v>
      </c>
    </row>
    <row r="4" spans="1:11" s="2" customFormat="1">
      <c r="A4" s="16" t="s">
        <v>9</v>
      </c>
      <c r="B4" s="5">
        <v>422071349</v>
      </c>
      <c r="C4" s="5">
        <v>374365839</v>
      </c>
      <c r="D4" s="5">
        <v>250725303</v>
      </c>
      <c r="E4" s="5">
        <v>206299524</v>
      </c>
      <c r="F4" s="5">
        <v>-292432187</v>
      </c>
      <c r="G4" s="6">
        <v>961029828</v>
      </c>
      <c r="H4" s="5">
        <v>1745072401</v>
      </c>
      <c r="I4" s="6">
        <v>2706102229</v>
      </c>
      <c r="J4" s="39">
        <v>0.1360630767321494</v>
      </c>
      <c r="K4" s="14"/>
    </row>
    <row r="5" spans="1:11" s="2" customFormat="1">
      <c r="A5" s="16" t="s">
        <v>13</v>
      </c>
      <c r="B5" s="5">
        <v>1281195204</v>
      </c>
      <c r="C5" s="5">
        <v>1029796037</v>
      </c>
      <c r="D5" s="5">
        <v>1849367206</v>
      </c>
      <c r="E5" s="5">
        <v>1239313702</v>
      </c>
      <c r="F5" s="5">
        <v>-3836641309</v>
      </c>
      <c r="G5" s="6">
        <v>1563030840</v>
      </c>
      <c r="H5" s="5">
        <v>676941590</v>
      </c>
      <c r="I5" s="6">
        <v>2239972430</v>
      </c>
      <c r="J5" s="39">
        <v>0.11262602622873386</v>
      </c>
      <c r="K5" s="14" t="s">
        <v>83</v>
      </c>
    </row>
    <row r="6" spans="1:11" s="2" customFormat="1">
      <c r="A6" s="16" t="s">
        <v>7</v>
      </c>
      <c r="B6" s="5">
        <v>841127819</v>
      </c>
      <c r="C6" s="5">
        <v>398314878</v>
      </c>
      <c r="D6" s="5">
        <v>16545855</v>
      </c>
      <c r="E6" s="5">
        <v>87769730</v>
      </c>
      <c r="F6" s="5">
        <v>-73320</v>
      </c>
      <c r="G6" s="6">
        <v>1343684962</v>
      </c>
      <c r="H6" s="5">
        <v>494906985</v>
      </c>
      <c r="I6" s="6">
        <v>1838591947</v>
      </c>
      <c r="J6" s="39">
        <v>9.244457747489368E-2</v>
      </c>
      <c r="K6" s="14"/>
    </row>
    <row r="7" spans="1:11" s="2" customFormat="1">
      <c r="A7" s="16" t="s">
        <v>18</v>
      </c>
      <c r="B7" s="5">
        <v>498492637</v>
      </c>
      <c r="C7" s="5">
        <v>126738840</v>
      </c>
      <c r="D7" s="5">
        <v>60399170</v>
      </c>
      <c r="E7" s="5">
        <v>14027020</v>
      </c>
      <c r="F7" s="5">
        <v>0</v>
      </c>
      <c r="G7" s="6">
        <v>699657667</v>
      </c>
      <c r="H7" s="5">
        <v>53063501</v>
      </c>
      <c r="I7" s="6">
        <v>752721168</v>
      </c>
      <c r="J7" s="39">
        <v>3.7846891718257079E-2</v>
      </c>
      <c r="K7" s="14" t="s">
        <v>83</v>
      </c>
    </row>
    <row r="8" spans="1:11" s="2" customFormat="1">
      <c r="A8" s="16" t="s">
        <v>15</v>
      </c>
      <c r="B8" s="5">
        <v>19781305</v>
      </c>
      <c r="C8" s="5">
        <v>128993565</v>
      </c>
      <c r="D8" s="5">
        <v>101708766</v>
      </c>
      <c r="E8" s="5">
        <v>254614981</v>
      </c>
      <c r="F8" s="5">
        <v>0</v>
      </c>
      <c r="G8" s="6">
        <v>505098617</v>
      </c>
      <c r="H8" s="5">
        <v>102378148</v>
      </c>
      <c r="I8" s="6">
        <v>607476765</v>
      </c>
      <c r="J8" s="39">
        <v>3.0543989359831717E-2</v>
      </c>
      <c r="K8" s="14"/>
    </row>
    <row r="9" spans="1:11" s="2" customFormat="1">
      <c r="A9" s="16" t="s">
        <v>10</v>
      </c>
      <c r="B9" s="5">
        <v>677050362</v>
      </c>
      <c r="C9" s="5">
        <v>725002026</v>
      </c>
      <c r="D9" s="5">
        <v>762426072</v>
      </c>
      <c r="E9" s="5">
        <v>130036692</v>
      </c>
      <c r="F9" s="5">
        <v>-1991540198</v>
      </c>
      <c r="G9" s="6">
        <v>302974954</v>
      </c>
      <c r="H9" s="5">
        <v>243017165</v>
      </c>
      <c r="I9" s="6">
        <v>545992119</v>
      </c>
      <c r="J9" s="39">
        <v>2.745253552749128E-2</v>
      </c>
      <c r="K9" s="14" t="s">
        <v>83</v>
      </c>
    </row>
    <row r="10" spans="1:11" s="2" customFormat="1">
      <c r="A10" s="16" t="s">
        <v>12</v>
      </c>
      <c r="B10" s="5">
        <v>210552908</v>
      </c>
      <c r="C10" s="5">
        <v>18562165</v>
      </c>
      <c r="D10" s="5">
        <v>40956370</v>
      </c>
      <c r="E10" s="5">
        <v>43964140</v>
      </c>
      <c r="F10" s="5">
        <v>-6514038</v>
      </c>
      <c r="G10" s="6">
        <v>307521545</v>
      </c>
      <c r="H10" s="5">
        <v>152665935</v>
      </c>
      <c r="I10" s="6">
        <v>460187480</v>
      </c>
      <c r="J10" s="39">
        <v>2.313827014050121E-2</v>
      </c>
      <c r="K10" s="14"/>
    </row>
    <row r="11" spans="1:11" s="2" customFormat="1">
      <c r="A11" s="16" t="s">
        <v>17</v>
      </c>
      <c r="B11" s="5">
        <v>162692399</v>
      </c>
      <c r="C11" s="5">
        <v>77117948</v>
      </c>
      <c r="D11" s="5">
        <v>104076594</v>
      </c>
      <c r="E11" s="5">
        <v>31225941</v>
      </c>
      <c r="F11" s="5">
        <v>-940371178</v>
      </c>
      <c r="G11" s="6">
        <v>-565258296</v>
      </c>
      <c r="H11" s="5">
        <v>951790853</v>
      </c>
      <c r="I11" s="6">
        <v>386532557</v>
      </c>
      <c r="J11" s="39">
        <v>1.9434893626320913E-2</v>
      </c>
      <c r="K11" s="14"/>
    </row>
    <row r="12" spans="1:11" s="2" customFormat="1" ht="25.5">
      <c r="A12" s="16" t="s">
        <v>21</v>
      </c>
      <c r="B12" s="5">
        <v>106414766</v>
      </c>
      <c r="C12" s="5">
        <v>58452259</v>
      </c>
      <c r="D12" s="5">
        <v>120000</v>
      </c>
      <c r="E12" s="5">
        <v>28745009</v>
      </c>
      <c r="F12" s="5">
        <v>0</v>
      </c>
      <c r="G12" s="6">
        <v>193732034</v>
      </c>
      <c r="H12" s="5">
        <v>23123123</v>
      </c>
      <c r="I12" s="6">
        <v>216855157</v>
      </c>
      <c r="J12" s="39">
        <v>1.0903497861408143E-2</v>
      </c>
      <c r="K12" s="14"/>
    </row>
    <row r="13" spans="1:11" s="2" customFormat="1">
      <c r="A13" s="16" t="s">
        <v>16</v>
      </c>
      <c r="B13" s="5">
        <v>30288333</v>
      </c>
      <c r="C13" s="5">
        <v>58727918</v>
      </c>
      <c r="D13" s="5">
        <v>9924744</v>
      </c>
      <c r="E13" s="5">
        <v>96732167</v>
      </c>
      <c r="F13" s="5">
        <v>0</v>
      </c>
      <c r="G13" s="6">
        <v>195673162</v>
      </c>
      <c r="H13" s="5">
        <v>11657517</v>
      </c>
      <c r="I13" s="6">
        <v>207330679</v>
      </c>
      <c r="J13" s="39">
        <v>1.0424606204226897E-2</v>
      </c>
      <c r="K13" s="14" t="s">
        <v>83</v>
      </c>
    </row>
    <row r="14" spans="1:11" s="2" customFormat="1">
      <c r="A14" s="16" t="s">
        <v>19</v>
      </c>
      <c r="B14" s="5">
        <v>3685760</v>
      </c>
      <c r="C14" s="5">
        <v>924183</v>
      </c>
      <c r="D14" s="5">
        <v>0</v>
      </c>
      <c r="E14" s="5">
        <v>2967852</v>
      </c>
      <c r="F14" s="5">
        <v>0</v>
      </c>
      <c r="G14" s="6">
        <v>7577795</v>
      </c>
      <c r="H14" s="5">
        <v>445612</v>
      </c>
      <c r="I14" s="6">
        <v>8023407</v>
      </c>
      <c r="J14" s="39">
        <v>4.034176649334058E-4</v>
      </c>
      <c r="K14" s="14" t="s">
        <v>83</v>
      </c>
    </row>
    <row r="15" spans="1:11" s="2" customFormat="1" ht="25.5">
      <c r="A15" s="16" t="s">
        <v>20</v>
      </c>
      <c r="B15" s="5">
        <v>3188831</v>
      </c>
      <c r="C15" s="5">
        <v>0</v>
      </c>
      <c r="D15" s="5">
        <v>1620333</v>
      </c>
      <c r="E15" s="5">
        <v>1232144</v>
      </c>
      <c r="F15" s="5">
        <v>0</v>
      </c>
      <c r="G15" s="6">
        <v>6041308</v>
      </c>
      <c r="H15" s="5">
        <v>197752</v>
      </c>
      <c r="I15" s="6">
        <v>6239060</v>
      </c>
      <c r="J15" s="39">
        <v>3.1370052853848932E-4</v>
      </c>
      <c r="K15" s="14" t="s">
        <v>83</v>
      </c>
    </row>
    <row r="16" spans="1:11" s="2" customFormat="1">
      <c r="A16" s="16" t="s">
        <v>11</v>
      </c>
      <c r="B16" s="5">
        <v>6895764</v>
      </c>
      <c r="C16" s="5">
        <v>1243834</v>
      </c>
      <c r="D16" s="5">
        <v>784310</v>
      </c>
      <c r="E16" s="5">
        <v>466643</v>
      </c>
      <c r="F16" s="5">
        <v>-3563756</v>
      </c>
      <c r="G16" s="6">
        <v>5826795</v>
      </c>
      <c r="H16" s="5">
        <v>374600</v>
      </c>
      <c r="I16" s="6">
        <v>6201395</v>
      </c>
      <c r="J16" s="39">
        <v>3.118067287661835E-4</v>
      </c>
      <c r="K16" s="14" t="s">
        <v>83</v>
      </c>
    </row>
    <row r="17" spans="1:11" s="2" customFormat="1" ht="25.5">
      <c r="A17" s="16" t="s">
        <v>14</v>
      </c>
      <c r="B17" s="5">
        <v>241839</v>
      </c>
      <c r="C17" s="5">
        <v>965173</v>
      </c>
      <c r="D17" s="5">
        <v>250401</v>
      </c>
      <c r="E17" s="5">
        <v>786550</v>
      </c>
      <c r="F17" s="5">
        <v>0</v>
      </c>
      <c r="G17" s="6">
        <v>2243963</v>
      </c>
      <c r="H17" s="5">
        <v>163500</v>
      </c>
      <c r="I17" s="6">
        <v>2407463</v>
      </c>
      <c r="J17" s="39">
        <v>1.2104746797383855E-4</v>
      </c>
      <c r="K17" s="14" t="s">
        <v>83</v>
      </c>
    </row>
    <row r="18" spans="1:11" s="2" customFormat="1">
      <c r="A18" s="16" t="s">
        <v>85</v>
      </c>
      <c r="B18" s="5">
        <v>36357479</v>
      </c>
      <c r="C18" s="5">
        <v>11820827</v>
      </c>
      <c r="D18" s="5">
        <v>8148705</v>
      </c>
      <c r="E18" s="5">
        <v>14060535</v>
      </c>
      <c r="F18" s="5">
        <v>-747036</v>
      </c>
      <c r="G18" s="6">
        <v>69640510</v>
      </c>
      <c r="H18" s="5">
        <v>14832346</v>
      </c>
      <c r="I18" s="6">
        <v>84472856</v>
      </c>
      <c r="J18" s="39">
        <v>4.2473032114382133E-3</v>
      </c>
      <c r="K18" s="14"/>
    </row>
    <row r="19" spans="1:11" s="2" customFormat="1">
      <c r="A19" s="17" t="s">
        <v>23</v>
      </c>
      <c r="B19" s="6">
        <v>8334804740</v>
      </c>
      <c r="C19" s="6">
        <v>5174074721</v>
      </c>
      <c r="D19" s="6">
        <v>3969232807</v>
      </c>
      <c r="E19" s="6">
        <v>3724766871</v>
      </c>
      <c r="F19" s="6">
        <v>-8245982584</v>
      </c>
      <c r="G19" s="6">
        <v>12956896555</v>
      </c>
      <c r="H19" s="6">
        <v>6931689636</v>
      </c>
      <c r="I19" s="6">
        <v>19888586191</v>
      </c>
      <c r="J19" s="32">
        <v>0.99999999999999989</v>
      </c>
      <c r="K19" s="6"/>
    </row>
    <row r="20" spans="1:11">
      <c r="A20" s="21"/>
      <c r="B20" s="24"/>
      <c r="C20" s="24"/>
      <c r="D20" s="24"/>
      <c r="E20" s="24"/>
      <c r="F20" s="24"/>
      <c r="G20" s="24"/>
      <c r="H20" s="24"/>
      <c r="I20" s="24"/>
      <c r="J20" s="33"/>
      <c r="K20" s="24"/>
    </row>
    <row r="21" spans="1:11">
      <c r="A21" s="8" t="s">
        <v>24</v>
      </c>
      <c r="B21" s="23"/>
      <c r="C21" s="23"/>
      <c r="D21" s="23"/>
      <c r="E21" s="23"/>
      <c r="F21" s="23"/>
      <c r="G21" s="23"/>
      <c r="H21" s="23"/>
      <c r="I21" s="23"/>
      <c r="J21" s="30"/>
      <c r="K21" s="23"/>
    </row>
    <row r="22" spans="1:11" ht="38.25">
      <c r="A22" s="3" t="s">
        <v>1</v>
      </c>
      <c r="B22" s="4" t="s">
        <v>81</v>
      </c>
      <c r="C22" s="4" t="s">
        <v>2</v>
      </c>
      <c r="D22" s="4" t="s">
        <v>3</v>
      </c>
      <c r="E22" s="4" t="s">
        <v>4</v>
      </c>
      <c r="F22" s="4" t="s">
        <v>87</v>
      </c>
      <c r="G22" s="4" t="s">
        <v>5</v>
      </c>
      <c r="H22" s="4" t="s">
        <v>6</v>
      </c>
      <c r="I22" s="4" t="s">
        <v>76</v>
      </c>
      <c r="J22" s="29" t="s">
        <v>84</v>
      </c>
      <c r="K22" s="4" t="s">
        <v>90</v>
      </c>
    </row>
    <row r="23" spans="1:11" s="2" customFormat="1">
      <c r="A23" s="16" t="s">
        <v>33</v>
      </c>
      <c r="B23" s="5">
        <v>5948185028</v>
      </c>
      <c r="C23" s="5">
        <v>3641314960</v>
      </c>
      <c r="D23" s="5">
        <v>3779447023</v>
      </c>
      <c r="E23" s="5">
        <v>893413425</v>
      </c>
      <c r="F23" s="5">
        <v>-12061717927</v>
      </c>
      <c r="G23" s="6">
        <v>2200642509</v>
      </c>
      <c r="H23" s="5">
        <v>23634827010</v>
      </c>
      <c r="I23" s="6">
        <v>25835469519</v>
      </c>
      <c r="J23" s="39">
        <v>0.37361387596260237</v>
      </c>
      <c r="K23" s="14"/>
    </row>
    <row r="24" spans="1:11" s="2" customFormat="1">
      <c r="A24" s="16" t="s">
        <v>37</v>
      </c>
      <c r="B24" s="5">
        <v>2556986518</v>
      </c>
      <c r="C24" s="5">
        <v>1087641370</v>
      </c>
      <c r="D24" s="5">
        <v>178402932</v>
      </c>
      <c r="E24" s="5">
        <v>1600092954</v>
      </c>
      <c r="F24" s="5">
        <v>-720094909</v>
      </c>
      <c r="G24" s="6">
        <v>4703028865</v>
      </c>
      <c r="H24" s="5">
        <v>3699501071</v>
      </c>
      <c r="I24" s="6">
        <v>8402529936</v>
      </c>
      <c r="J24" s="39">
        <v>0.12151131122165371</v>
      </c>
      <c r="K24" s="14" t="s">
        <v>83</v>
      </c>
    </row>
    <row r="25" spans="1:11" s="2" customFormat="1">
      <c r="A25" s="16" t="s">
        <v>39</v>
      </c>
      <c r="B25" s="5">
        <v>2612280892</v>
      </c>
      <c r="C25" s="5">
        <v>3098848240</v>
      </c>
      <c r="D25" s="5">
        <v>4829149046</v>
      </c>
      <c r="E25" s="5">
        <v>3013225550</v>
      </c>
      <c r="F25" s="5">
        <v>-8639628057</v>
      </c>
      <c r="G25" s="6">
        <v>4913875671</v>
      </c>
      <c r="H25" s="5">
        <v>2262527765</v>
      </c>
      <c r="I25" s="6">
        <v>7176403436</v>
      </c>
      <c r="J25" s="39">
        <v>0.10377995651379504</v>
      </c>
      <c r="K25" s="14" t="s">
        <v>83</v>
      </c>
    </row>
    <row r="26" spans="1:11" s="2" customFormat="1">
      <c r="A26" s="16" t="s">
        <v>27</v>
      </c>
      <c r="B26" s="5">
        <v>631604312</v>
      </c>
      <c r="C26" s="5">
        <v>1027004290</v>
      </c>
      <c r="D26" s="5">
        <v>2011482099</v>
      </c>
      <c r="E26" s="5">
        <v>2873689663</v>
      </c>
      <c r="F26" s="5">
        <v>-15613097</v>
      </c>
      <c r="G26" s="6">
        <v>6528167267</v>
      </c>
      <c r="H26" s="5">
        <v>454629187</v>
      </c>
      <c r="I26" s="6">
        <v>6982796454</v>
      </c>
      <c r="J26" s="39">
        <v>0.10098015235675251</v>
      </c>
      <c r="K26" s="14"/>
    </row>
    <row r="27" spans="1:11" s="2" customFormat="1">
      <c r="A27" s="16" t="s">
        <v>30</v>
      </c>
      <c r="B27" s="5">
        <v>1765738413</v>
      </c>
      <c r="C27" s="5">
        <v>1586682903</v>
      </c>
      <c r="D27" s="5">
        <v>1564382718</v>
      </c>
      <c r="E27" s="5">
        <v>647628637</v>
      </c>
      <c r="F27" s="5">
        <v>-2855678636</v>
      </c>
      <c r="G27" s="6">
        <v>2708754035</v>
      </c>
      <c r="H27" s="5">
        <v>1742888932</v>
      </c>
      <c r="I27" s="6">
        <v>4451642967</v>
      </c>
      <c r="J27" s="39">
        <v>6.4376441158902759E-2</v>
      </c>
      <c r="K27" s="14" t="s">
        <v>83</v>
      </c>
    </row>
    <row r="28" spans="1:11" s="2" customFormat="1">
      <c r="A28" s="16" t="s">
        <v>34</v>
      </c>
      <c r="B28" s="5">
        <v>1827779772</v>
      </c>
      <c r="C28" s="5">
        <v>1056782790</v>
      </c>
      <c r="D28" s="5">
        <v>1085219888</v>
      </c>
      <c r="E28" s="5">
        <v>152036966</v>
      </c>
      <c r="F28" s="5">
        <v>-1192440101</v>
      </c>
      <c r="G28" s="6">
        <v>2929379315</v>
      </c>
      <c r="H28" s="5">
        <v>619238053</v>
      </c>
      <c r="I28" s="6">
        <v>3548617368</v>
      </c>
      <c r="J28" s="39">
        <v>5.1317538014614181E-2</v>
      </c>
      <c r="K28" s="14" t="s">
        <v>83</v>
      </c>
    </row>
    <row r="29" spans="1:11" s="2" customFormat="1">
      <c r="A29" s="16" t="s">
        <v>28</v>
      </c>
      <c r="B29" s="5">
        <v>1148630705</v>
      </c>
      <c r="C29" s="5">
        <v>381830624</v>
      </c>
      <c r="D29" s="5">
        <v>975361801</v>
      </c>
      <c r="E29" s="5">
        <v>812997684</v>
      </c>
      <c r="F29" s="5">
        <v>-300018259</v>
      </c>
      <c r="G29" s="6">
        <v>3018802555</v>
      </c>
      <c r="H29" s="5">
        <v>242055055</v>
      </c>
      <c r="I29" s="6">
        <v>3260857610</v>
      </c>
      <c r="J29" s="39">
        <v>4.715616450238231E-2</v>
      </c>
      <c r="K29" s="14" t="s">
        <v>83</v>
      </c>
    </row>
    <row r="30" spans="1:11" s="2" customFormat="1">
      <c r="A30" s="16" t="s">
        <v>32</v>
      </c>
      <c r="B30" s="5">
        <v>718129562</v>
      </c>
      <c r="C30" s="5">
        <v>136431929</v>
      </c>
      <c r="D30" s="5">
        <v>202092438</v>
      </c>
      <c r="E30" s="5">
        <v>253589673</v>
      </c>
      <c r="F30" s="5">
        <v>-288528186</v>
      </c>
      <c r="G30" s="6">
        <v>1021715416</v>
      </c>
      <c r="H30" s="5">
        <v>648324065</v>
      </c>
      <c r="I30" s="6">
        <v>1670039481</v>
      </c>
      <c r="J30" s="39">
        <v>2.4150903201047524E-2</v>
      </c>
      <c r="K30" s="14"/>
    </row>
    <row r="31" spans="1:11" s="2" customFormat="1">
      <c r="A31" s="16" t="s">
        <v>35</v>
      </c>
      <c r="B31" s="5">
        <v>781617895</v>
      </c>
      <c r="C31" s="5">
        <v>282178047</v>
      </c>
      <c r="D31" s="5">
        <v>12622437</v>
      </c>
      <c r="E31" s="5">
        <v>34015692</v>
      </c>
      <c r="F31" s="5">
        <v>-450883966</v>
      </c>
      <c r="G31" s="6">
        <v>659550105</v>
      </c>
      <c r="H31" s="5">
        <v>595439693</v>
      </c>
      <c r="I31" s="6">
        <v>1254989798</v>
      </c>
      <c r="J31" s="39">
        <v>1.8148754849586807E-2</v>
      </c>
      <c r="K31" s="14"/>
    </row>
    <row r="32" spans="1:11" s="2" customFormat="1" ht="25.5">
      <c r="A32" s="16" t="s">
        <v>26</v>
      </c>
      <c r="B32" s="5">
        <v>431755717</v>
      </c>
      <c r="C32" s="5">
        <v>12029992</v>
      </c>
      <c r="D32" s="5">
        <v>9323153</v>
      </c>
      <c r="E32" s="5">
        <v>243148724</v>
      </c>
      <c r="F32" s="5">
        <v>-75027837</v>
      </c>
      <c r="G32" s="6">
        <v>621229749</v>
      </c>
      <c r="H32" s="5">
        <v>589509970</v>
      </c>
      <c r="I32" s="6">
        <v>1210739719</v>
      </c>
      <c r="J32" s="39">
        <v>1.7508842208762414E-2</v>
      </c>
      <c r="K32" s="14"/>
    </row>
    <row r="33" spans="1:11" s="2" customFormat="1">
      <c r="A33" s="16" t="s">
        <v>25</v>
      </c>
      <c r="B33" s="5">
        <v>176363944</v>
      </c>
      <c r="C33" s="5">
        <v>25303137</v>
      </c>
      <c r="D33" s="5">
        <v>130419882</v>
      </c>
      <c r="E33" s="5">
        <v>340653190</v>
      </c>
      <c r="F33" s="5">
        <v>-1772143</v>
      </c>
      <c r="G33" s="6">
        <v>670968010</v>
      </c>
      <c r="H33" s="5">
        <v>270431964</v>
      </c>
      <c r="I33" s="6">
        <v>941399974</v>
      </c>
      <c r="J33" s="39">
        <v>1.3613845603176284E-2</v>
      </c>
      <c r="K33" s="14" t="s">
        <v>83</v>
      </c>
    </row>
    <row r="34" spans="1:11" s="2" customFormat="1" ht="25.5">
      <c r="A34" s="16" t="s">
        <v>29</v>
      </c>
      <c r="B34" s="5">
        <v>291305921</v>
      </c>
      <c r="C34" s="5">
        <v>168623616</v>
      </c>
      <c r="D34" s="5">
        <v>62631163</v>
      </c>
      <c r="E34" s="5">
        <v>215632188</v>
      </c>
      <c r="F34" s="5">
        <v>-18446056</v>
      </c>
      <c r="G34" s="6">
        <v>719746832</v>
      </c>
      <c r="H34" s="5">
        <v>46920467</v>
      </c>
      <c r="I34" s="6">
        <v>766667299</v>
      </c>
      <c r="J34" s="39">
        <v>1.1086988024061904E-2</v>
      </c>
      <c r="K34" s="14" t="s">
        <v>83</v>
      </c>
    </row>
    <row r="35" spans="1:11" s="2" customFormat="1" ht="25.5">
      <c r="A35" s="16" t="s">
        <v>31</v>
      </c>
      <c r="B35" s="5">
        <v>49679154</v>
      </c>
      <c r="C35" s="5">
        <v>53238855</v>
      </c>
      <c r="D35" s="5">
        <v>184791585</v>
      </c>
      <c r="E35" s="5">
        <v>404454935</v>
      </c>
      <c r="F35" s="5">
        <v>-94757342</v>
      </c>
      <c r="G35" s="6">
        <v>597407187</v>
      </c>
      <c r="H35" s="5">
        <v>75368763</v>
      </c>
      <c r="I35" s="6">
        <v>672775950</v>
      </c>
      <c r="J35" s="39">
        <v>9.7291992370824604E-3</v>
      </c>
      <c r="K35" s="14" t="s">
        <v>83</v>
      </c>
    </row>
    <row r="36" spans="1:11" s="2" customFormat="1">
      <c r="A36" s="16" t="s">
        <v>36</v>
      </c>
      <c r="B36" s="5">
        <v>121376516</v>
      </c>
      <c r="C36" s="5">
        <v>32968892</v>
      </c>
      <c r="D36" s="5">
        <v>40391844</v>
      </c>
      <c r="E36" s="5">
        <v>58622315</v>
      </c>
      <c r="F36" s="5">
        <v>-2334763</v>
      </c>
      <c r="G36" s="6">
        <v>251024804</v>
      </c>
      <c r="H36" s="5">
        <v>132554730</v>
      </c>
      <c r="I36" s="6">
        <v>383579534</v>
      </c>
      <c r="J36" s="39">
        <v>5.5470498158461902E-3</v>
      </c>
      <c r="K36" s="14"/>
    </row>
    <row r="37" spans="1:11" s="2" customFormat="1" ht="25.5">
      <c r="A37" s="16" t="s">
        <v>38</v>
      </c>
      <c r="B37" s="5">
        <v>9028271</v>
      </c>
      <c r="C37" s="5">
        <v>115517</v>
      </c>
      <c r="D37" s="5">
        <v>5370023</v>
      </c>
      <c r="E37" s="5">
        <v>130620</v>
      </c>
      <c r="F37" s="5">
        <v>0</v>
      </c>
      <c r="G37" s="6">
        <v>14644431</v>
      </c>
      <c r="H37" s="5">
        <v>5079190</v>
      </c>
      <c r="I37" s="6">
        <v>19723621</v>
      </c>
      <c r="J37" s="39">
        <v>2.8522874277194898E-4</v>
      </c>
      <c r="K37" s="14" t="s">
        <v>83</v>
      </c>
    </row>
    <row r="38" spans="1:11" s="2" customFormat="1">
      <c r="A38" s="16" t="s">
        <v>86</v>
      </c>
      <c r="B38" s="5">
        <v>269986989</v>
      </c>
      <c r="C38" s="5">
        <v>286118161</v>
      </c>
      <c r="D38" s="5">
        <v>995517009</v>
      </c>
      <c r="E38" s="5">
        <v>731828214</v>
      </c>
      <c r="F38" s="5">
        <v>-49152040</v>
      </c>
      <c r="G38" s="6">
        <v>2234298333</v>
      </c>
      <c r="H38" s="5">
        <v>337656350</v>
      </c>
      <c r="I38" s="6">
        <v>2571954683</v>
      </c>
      <c r="J38" s="39">
        <v>3.7193748586961617E-2</v>
      </c>
      <c r="K38" s="14"/>
    </row>
    <row r="39" spans="1:11" s="2" customFormat="1">
      <c r="A39" s="17" t="s">
        <v>41</v>
      </c>
      <c r="B39" s="6">
        <v>19340449609</v>
      </c>
      <c r="C39" s="6">
        <v>12877113323</v>
      </c>
      <c r="D39" s="6">
        <v>16066605041</v>
      </c>
      <c r="E39" s="6">
        <v>12275160430</v>
      </c>
      <c r="F39" s="6">
        <v>-26766093319</v>
      </c>
      <c r="G39" s="6">
        <v>33793235084</v>
      </c>
      <c r="H39" s="6">
        <v>35356952265</v>
      </c>
      <c r="I39" s="6">
        <v>69150187349</v>
      </c>
      <c r="J39" s="32">
        <v>1</v>
      </c>
      <c r="K39" s="6"/>
    </row>
    <row r="40" spans="1:11" s="28" customFormat="1">
      <c r="A40" s="43"/>
      <c r="B40" s="27"/>
      <c r="C40" s="27"/>
      <c r="D40" s="27"/>
      <c r="E40" s="27"/>
      <c r="F40" s="27"/>
      <c r="G40" s="27"/>
      <c r="H40" s="27"/>
      <c r="I40" s="27"/>
      <c r="J40" s="34"/>
      <c r="K40" s="27"/>
    </row>
    <row r="41" spans="1:11" s="19" customFormat="1">
      <c r="A41" s="1" t="s">
        <v>79</v>
      </c>
      <c r="B41" s="7"/>
      <c r="C41" s="7"/>
      <c r="D41" s="7"/>
      <c r="E41" s="7"/>
      <c r="F41" s="7"/>
      <c r="G41" s="7"/>
      <c r="H41" s="7"/>
      <c r="I41" s="15"/>
      <c r="J41" s="40"/>
      <c r="K41" s="15"/>
    </row>
    <row r="42" spans="1:11" s="19" customFormat="1" ht="38.25">
      <c r="A42" s="3" t="s">
        <v>1</v>
      </c>
      <c r="B42" s="4" t="s">
        <v>81</v>
      </c>
      <c r="C42" s="4" t="s">
        <v>2</v>
      </c>
      <c r="D42" s="4" t="s">
        <v>3</v>
      </c>
      <c r="E42" s="4" t="s">
        <v>4</v>
      </c>
      <c r="F42" s="4" t="s">
        <v>87</v>
      </c>
      <c r="G42" s="4" t="s">
        <v>5</v>
      </c>
      <c r="H42" s="4" t="s">
        <v>6</v>
      </c>
      <c r="I42" s="4" t="s">
        <v>76</v>
      </c>
      <c r="J42" s="29" t="s">
        <v>84</v>
      </c>
      <c r="K42" s="15"/>
    </row>
    <row r="43" spans="1:11" s="2" customFormat="1">
      <c r="A43" s="16" t="s">
        <v>40</v>
      </c>
      <c r="B43" s="5">
        <v>0</v>
      </c>
      <c r="C43" s="5">
        <v>0</v>
      </c>
      <c r="D43" s="5">
        <v>0</v>
      </c>
      <c r="E43" s="5">
        <v>22378734361</v>
      </c>
      <c r="F43" s="5">
        <v>0</v>
      </c>
      <c r="G43" s="6">
        <v>22378734361</v>
      </c>
      <c r="H43" s="5">
        <v>0</v>
      </c>
      <c r="I43" s="6">
        <v>22378734361</v>
      </c>
      <c r="J43" s="31">
        <v>0.69697574391834283</v>
      </c>
      <c r="K43" s="15"/>
    </row>
    <row r="44" spans="1:11" s="2" customFormat="1">
      <c r="A44" s="16" t="s">
        <v>22</v>
      </c>
      <c r="B44" s="5">
        <v>0</v>
      </c>
      <c r="C44" s="5">
        <v>0</v>
      </c>
      <c r="D44" s="5">
        <v>0</v>
      </c>
      <c r="E44" s="5">
        <v>9729605931</v>
      </c>
      <c r="F44" s="5">
        <v>0</v>
      </c>
      <c r="G44" s="6">
        <v>9729605931</v>
      </c>
      <c r="H44" s="5">
        <v>0</v>
      </c>
      <c r="I44" s="6">
        <v>9729605931</v>
      </c>
      <c r="J44" s="31">
        <v>0.30302425608165723</v>
      </c>
      <c r="K44" s="15"/>
    </row>
    <row r="45" spans="1:11" s="19" customFormat="1">
      <c r="A45" s="17" t="s">
        <v>80</v>
      </c>
      <c r="B45" s="6">
        <v>0</v>
      </c>
      <c r="C45" s="6">
        <v>0</v>
      </c>
      <c r="D45" s="6">
        <v>0</v>
      </c>
      <c r="E45" s="6">
        <v>32108340292</v>
      </c>
      <c r="F45" s="6">
        <v>0</v>
      </c>
      <c r="G45" s="6">
        <v>32108340292</v>
      </c>
      <c r="H45" s="6">
        <v>0</v>
      </c>
      <c r="I45" s="6">
        <v>32108340292</v>
      </c>
      <c r="J45" s="32">
        <v>1</v>
      </c>
      <c r="K45" s="15"/>
    </row>
    <row r="46" spans="1:11">
      <c r="A46" s="21"/>
      <c r="B46" s="24"/>
      <c r="C46" s="24"/>
      <c r="D46" s="24"/>
      <c r="E46" s="24"/>
      <c r="F46" s="24"/>
      <c r="G46" s="24"/>
      <c r="H46" s="24"/>
      <c r="I46" s="24"/>
      <c r="J46" s="33"/>
      <c r="K46" s="15"/>
    </row>
    <row r="47" spans="1:11">
      <c r="A47" s="8" t="s">
        <v>42</v>
      </c>
      <c r="B47" s="25"/>
      <c r="C47" s="25"/>
      <c r="D47" s="25"/>
      <c r="E47" s="25"/>
      <c r="F47" s="25"/>
      <c r="G47" s="25"/>
      <c r="H47" s="25"/>
      <c r="I47" s="25"/>
      <c r="J47" s="35"/>
      <c r="K47" s="15"/>
    </row>
    <row r="48" spans="1:11" ht="38.25">
      <c r="A48" s="3" t="s">
        <v>1</v>
      </c>
      <c r="B48" s="4" t="s">
        <v>81</v>
      </c>
      <c r="C48" s="4" t="s">
        <v>2</v>
      </c>
      <c r="D48" s="4" t="s">
        <v>3</v>
      </c>
      <c r="E48" s="4" t="s">
        <v>4</v>
      </c>
      <c r="F48" s="4" t="s">
        <v>87</v>
      </c>
      <c r="G48" s="4" t="s">
        <v>5</v>
      </c>
      <c r="H48" s="4" t="s">
        <v>6</v>
      </c>
      <c r="I48" s="4" t="s">
        <v>76</v>
      </c>
      <c r="J48" s="29" t="s">
        <v>84</v>
      </c>
      <c r="K48" s="15"/>
    </row>
    <row r="49" spans="1:12" s="2" customFormat="1" ht="25.5">
      <c r="A49" s="16" t="s">
        <v>48</v>
      </c>
      <c r="B49" s="5">
        <v>699685250</v>
      </c>
      <c r="C49" s="5">
        <v>435696259</v>
      </c>
      <c r="D49" s="5">
        <v>563106253</v>
      </c>
      <c r="E49" s="5">
        <v>7989854771</v>
      </c>
      <c r="F49" s="5">
        <v>-7894555</v>
      </c>
      <c r="G49" s="6">
        <v>9680447978</v>
      </c>
      <c r="H49" s="5">
        <v>1021254678</v>
      </c>
      <c r="I49" s="6">
        <v>10701702656</v>
      </c>
      <c r="J49" s="31">
        <v>0.87995832456838308</v>
      </c>
      <c r="K49" s="15"/>
      <c r="L49" s="83"/>
    </row>
    <row r="50" spans="1:12" s="2" customFormat="1">
      <c r="A50" s="16" t="s">
        <v>46</v>
      </c>
      <c r="B50" s="5">
        <v>127902967</v>
      </c>
      <c r="C50" s="5">
        <v>51579780</v>
      </c>
      <c r="D50" s="5">
        <v>100824099</v>
      </c>
      <c r="E50" s="5">
        <v>138761038</v>
      </c>
      <c r="F50" s="5">
        <v>-85019</v>
      </c>
      <c r="G50" s="6">
        <v>418982865</v>
      </c>
      <c r="H50" s="5">
        <v>169926701</v>
      </c>
      <c r="I50" s="6">
        <v>588909566</v>
      </c>
      <c r="J50" s="31">
        <v>4.842368468620379E-2</v>
      </c>
      <c r="K50" s="15"/>
    </row>
    <row r="51" spans="1:12" s="2" customFormat="1">
      <c r="A51" s="16" t="s">
        <v>44</v>
      </c>
      <c r="B51" s="5">
        <v>70039233</v>
      </c>
      <c r="C51" s="5">
        <v>23668526</v>
      </c>
      <c r="D51" s="5">
        <v>47169992</v>
      </c>
      <c r="E51" s="5">
        <v>38467685</v>
      </c>
      <c r="F51" s="5">
        <v>-7482982</v>
      </c>
      <c r="G51" s="6">
        <v>171862454</v>
      </c>
      <c r="H51" s="5">
        <v>268547145</v>
      </c>
      <c r="I51" s="6">
        <v>440409599</v>
      </c>
      <c r="J51" s="31">
        <v>3.6213124707085251E-2</v>
      </c>
      <c r="K51" s="15"/>
    </row>
    <row r="52" spans="1:12" s="2" customFormat="1">
      <c r="A52" s="16" t="s">
        <v>47</v>
      </c>
      <c r="B52" s="5">
        <v>64060937</v>
      </c>
      <c r="C52" s="5">
        <v>1445190</v>
      </c>
      <c r="D52" s="5">
        <v>53208246</v>
      </c>
      <c r="E52" s="5">
        <v>155591</v>
      </c>
      <c r="F52" s="5">
        <v>-716493</v>
      </c>
      <c r="G52" s="6">
        <v>118153471</v>
      </c>
      <c r="H52" s="5">
        <v>8160704</v>
      </c>
      <c r="I52" s="6">
        <v>126314175</v>
      </c>
      <c r="J52" s="31">
        <v>1.0386310793256779E-2</v>
      </c>
      <c r="K52" s="15"/>
    </row>
    <row r="53" spans="1:12" s="2" customFormat="1">
      <c r="A53" s="16" t="s">
        <v>45</v>
      </c>
      <c r="B53" s="5">
        <v>1556800</v>
      </c>
      <c r="C53" s="5">
        <v>13180275</v>
      </c>
      <c r="D53" s="5">
        <v>8598472</v>
      </c>
      <c r="E53" s="5">
        <v>44648750</v>
      </c>
      <c r="F53" s="5">
        <v>-64692</v>
      </c>
      <c r="G53" s="6">
        <v>67919605</v>
      </c>
      <c r="H53" s="5">
        <v>34375471</v>
      </c>
      <c r="I53" s="6">
        <v>102295076</v>
      </c>
      <c r="J53" s="31">
        <v>8.4113160851173076E-3</v>
      </c>
      <c r="K53" s="15"/>
    </row>
    <row r="54" spans="1:12" s="2" customFormat="1">
      <c r="A54" s="16" t="s">
        <v>43</v>
      </c>
      <c r="B54" s="5">
        <v>5204609</v>
      </c>
      <c r="C54" s="5">
        <v>22201928</v>
      </c>
      <c r="D54" s="5">
        <v>25762741</v>
      </c>
      <c r="E54" s="5">
        <v>31656640</v>
      </c>
      <c r="F54" s="5">
        <v>0</v>
      </c>
      <c r="G54" s="6">
        <v>84825918</v>
      </c>
      <c r="H54" s="5">
        <v>12745894</v>
      </c>
      <c r="I54" s="6">
        <v>97571812</v>
      </c>
      <c r="J54" s="31">
        <v>8.0229409256183746E-3</v>
      </c>
      <c r="K54" s="15"/>
    </row>
    <row r="55" spans="1:12" s="2" customFormat="1">
      <c r="A55" s="16" t="s">
        <v>88</v>
      </c>
      <c r="B55" s="5">
        <v>9609037</v>
      </c>
      <c r="C55" s="5">
        <v>6921576</v>
      </c>
      <c r="D55" s="5">
        <v>22876932</v>
      </c>
      <c r="E55" s="5">
        <v>44533917</v>
      </c>
      <c r="F55" s="5">
        <v>-1244257</v>
      </c>
      <c r="G55" s="6">
        <v>82697205</v>
      </c>
      <c r="H55" s="5">
        <v>21701611</v>
      </c>
      <c r="I55" s="6">
        <v>104398816</v>
      </c>
      <c r="J55" s="31">
        <v>8.5842982343353677E-3</v>
      </c>
      <c r="K55" s="15"/>
    </row>
    <row r="56" spans="1:12" s="2" customFormat="1">
      <c r="A56" s="17" t="s">
        <v>49</v>
      </c>
      <c r="B56" s="6">
        <v>978058833</v>
      </c>
      <c r="C56" s="6">
        <v>554693534</v>
      </c>
      <c r="D56" s="6">
        <v>821546735</v>
      </c>
      <c r="E56" s="6">
        <v>8288078392</v>
      </c>
      <c r="F56" s="6">
        <v>-17487998</v>
      </c>
      <c r="G56" s="6">
        <v>10624889496</v>
      </c>
      <c r="H56" s="6">
        <v>1536712204</v>
      </c>
      <c r="I56" s="6">
        <v>12161601700</v>
      </c>
      <c r="J56" s="32">
        <v>1</v>
      </c>
      <c r="K56" s="15"/>
    </row>
    <row r="57" spans="1:12">
      <c r="A57" s="22"/>
      <c r="B57" s="26"/>
      <c r="C57" s="26"/>
      <c r="D57" s="26"/>
      <c r="E57" s="26"/>
      <c r="F57" s="26"/>
      <c r="G57" s="26"/>
      <c r="H57" s="26"/>
      <c r="I57" s="26"/>
      <c r="J57" s="36"/>
      <c r="K57" s="15"/>
    </row>
    <row r="58" spans="1:12" ht="38.25">
      <c r="A58" s="8" t="s">
        <v>105</v>
      </c>
      <c r="B58" s="25"/>
      <c r="C58" s="25"/>
      <c r="D58" s="25"/>
      <c r="E58" s="25"/>
      <c r="F58" s="25"/>
      <c r="G58" s="25"/>
      <c r="H58" s="25"/>
      <c r="I58" s="25"/>
      <c r="J58" s="35"/>
      <c r="K58" s="15"/>
    </row>
    <row r="59" spans="1:12" ht="38.25">
      <c r="A59" s="3" t="s">
        <v>1</v>
      </c>
      <c r="B59" s="4" t="s">
        <v>81</v>
      </c>
      <c r="C59" s="4" t="s">
        <v>2</v>
      </c>
      <c r="D59" s="4" t="s">
        <v>3</v>
      </c>
      <c r="E59" s="4" t="s">
        <v>4</v>
      </c>
      <c r="F59" s="4" t="s">
        <v>87</v>
      </c>
      <c r="G59" s="4" t="s">
        <v>5</v>
      </c>
      <c r="H59" s="4" t="s">
        <v>6</v>
      </c>
      <c r="I59" s="4" t="s">
        <v>76</v>
      </c>
      <c r="J59" s="29" t="s">
        <v>84</v>
      </c>
      <c r="K59" s="15"/>
    </row>
    <row r="60" spans="1:12" s="2" customFormat="1">
      <c r="A60" s="16" t="s">
        <v>50</v>
      </c>
      <c r="B60" s="5">
        <v>1798485834</v>
      </c>
      <c r="C60" s="5">
        <v>855014107</v>
      </c>
      <c r="D60" s="5">
        <v>1625083325</v>
      </c>
      <c r="E60" s="5">
        <v>7359706807</v>
      </c>
      <c r="F60" s="5">
        <v>-842512</v>
      </c>
      <c r="G60" s="6">
        <v>11637447561</v>
      </c>
      <c r="H60" s="5">
        <v>1771839357</v>
      </c>
      <c r="I60" s="6">
        <v>13409286918</v>
      </c>
      <c r="J60" s="31">
        <v>0.76865934996287921</v>
      </c>
      <c r="K60" s="15"/>
    </row>
    <row r="61" spans="1:12" s="2" customFormat="1">
      <c r="A61" s="16" t="s">
        <v>52</v>
      </c>
      <c r="B61" s="5">
        <v>0</v>
      </c>
      <c r="C61" s="5">
        <v>0</v>
      </c>
      <c r="D61" s="5">
        <v>0</v>
      </c>
      <c r="E61" s="5">
        <v>1002219849</v>
      </c>
      <c r="F61" s="5">
        <v>0</v>
      </c>
      <c r="G61" s="6">
        <v>1002219849</v>
      </c>
      <c r="H61" s="5">
        <v>43127630</v>
      </c>
      <c r="I61" s="6">
        <v>1045347479</v>
      </c>
      <c r="J61" s="31">
        <v>5.9922359675582154E-2</v>
      </c>
      <c r="K61" s="15"/>
    </row>
    <row r="62" spans="1:12" s="2" customFormat="1">
      <c r="A62" s="16" t="s">
        <v>55</v>
      </c>
      <c r="B62" s="5">
        <v>0</v>
      </c>
      <c r="C62" s="5">
        <v>0</v>
      </c>
      <c r="D62" s="5">
        <v>0</v>
      </c>
      <c r="E62" s="5">
        <v>407305373</v>
      </c>
      <c r="F62" s="5">
        <v>0</v>
      </c>
      <c r="G62" s="6">
        <v>407305373</v>
      </c>
      <c r="H62" s="5">
        <v>0</v>
      </c>
      <c r="I62" s="6">
        <v>407305373</v>
      </c>
      <c r="J62" s="31">
        <v>2.3347929323990026E-2</v>
      </c>
      <c r="K62" s="15"/>
    </row>
    <row r="63" spans="1:12" s="2" customFormat="1">
      <c r="A63" s="16" t="s">
        <v>56</v>
      </c>
      <c r="B63" s="5">
        <v>0</v>
      </c>
      <c r="C63" s="5">
        <v>0</v>
      </c>
      <c r="D63" s="5">
        <v>0</v>
      </c>
      <c r="E63" s="5">
        <v>392710276</v>
      </c>
      <c r="F63" s="5">
        <v>-1062006</v>
      </c>
      <c r="G63" s="6">
        <v>391648270</v>
      </c>
      <c r="H63" s="5">
        <v>0</v>
      </c>
      <c r="I63" s="6">
        <v>391648270</v>
      </c>
      <c r="J63" s="31">
        <v>2.2450418614593046E-2</v>
      </c>
      <c r="K63" s="15"/>
    </row>
    <row r="64" spans="1:12" s="2" customFormat="1">
      <c r="A64" s="16" t="s">
        <v>54</v>
      </c>
      <c r="B64" s="5">
        <v>0</v>
      </c>
      <c r="C64" s="5">
        <v>0</v>
      </c>
      <c r="D64" s="5">
        <v>0</v>
      </c>
      <c r="E64" s="5">
        <v>333611639</v>
      </c>
      <c r="F64" s="5">
        <v>0</v>
      </c>
      <c r="G64" s="6">
        <v>333611639</v>
      </c>
      <c r="H64" s="5">
        <v>0</v>
      </c>
      <c r="I64" s="6">
        <v>333611639</v>
      </c>
      <c r="J64" s="31">
        <v>1.9123590026966019E-2</v>
      </c>
      <c r="K64" s="15"/>
    </row>
    <row r="65" spans="1:13" s="2" customFormat="1">
      <c r="A65" s="16" t="s">
        <v>53</v>
      </c>
      <c r="B65" s="5">
        <v>0</v>
      </c>
      <c r="C65" s="5">
        <v>7605739</v>
      </c>
      <c r="D65" s="5">
        <v>0</v>
      </c>
      <c r="E65" s="5">
        <v>243465707</v>
      </c>
      <c r="F65" s="5">
        <v>-14092163</v>
      </c>
      <c r="G65" s="6">
        <v>236979283</v>
      </c>
      <c r="H65" s="5">
        <v>0</v>
      </c>
      <c r="I65" s="6">
        <v>236979283</v>
      </c>
      <c r="J65" s="31">
        <v>1.3584342160725269E-2</v>
      </c>
      <c r="K65" s="15"/>
    </row>
    <row r="66" spans="1:13" s="2" customFormat="1">
      <c r="A66" s="16" t="s">
        <v>89</v>
      </c>
      <c r="B66" s="5">
        <v>0</v>
      </c>
      <c r="C66" s="5">
        <v>3215900</v>
      </c>
      <c r="D66" s="5">
        <v>39431089</v>
      </c>
      <c r="E66" s="5">
        <v>1579177753</v>
      </c>
      <c r="F66" s="5">
        <v>-971755</v>
      </c>
      <c r="G66" s="6">
        <v>1620852987</v>
      </c>
      <c r="H66" s="5">
        <v>0</v>
      </c>
      <c r="I66" s="6">
        <v>1620852987</v>
      </c>
      <c r="J66" s="31">
        <v>9.2912010235264256E-2</v>
      </c>
      <c r="K66" s="15"/>
    </row>
    <row r="67" spans="1:13" s="2" customFormat="1" ht="38.25">
      <c r="A67" s="17" t="s">
        <v>105</v>
      </c>
      <c r="B67" s="6"/>
      <c r="C67" s="6">
        <v>865835746</v>
      </c>
      <c r="D67" s="6">
        <v>1664514414</v>
      </c>
      <c r="E67" s="6">
        <v>11318197404</v>
      </c>
      <c r="F67" s="6">
        <v>-16968436</v>
      </c>
      <c r="G67" s="6">
        <v>15630064962</v>
      </c>
      <c r="H67" s="6">
        <v>1814966987</v>
      </c>
      <c r="I67" s="6">
        <v>17445031949</v>
      </c>
      <c r="J67" s="32">
        <v>1</v>
      </c>
      <c r="K67" s="15"/>
    </row>
    <row r="68" spans="1:13">
      <c r="A68" s="22"/>
      <c r="B68" s="26"/>
      <c r="C68" s="26"/>
      <c r="D68" s="26"/>
      <c r="E68" s="26"/>
      <c r="F68" s="26"/>
      <c r="G68" s="26"/>
      <c r="H68" s="26"/>
      <c r="I68" s="26"/>
      <c r="J68" s="36"/>
      <c r="K68" s="15"/>
    </row>
    <row r="69" spans="1:13">
      <c r="A69" s="22"/>
      <c r="B69" s="26"/>
      <c r="C69" s="26"/>
      <c r="D69" s="26"/>
      <c r="E69" s="26"/>
      <c r="F69" s="26"/>
      <c r="G69" s="26"/>
      <c r="H69" s="26"/>
      <c r="I69" s="26"/>
      <c r="J69" s="36"/>
      <c r="K69" s="15"/>
    </row>
    <row r="70" spans="1:13" ht="25.5">
      <c r="A70" s="8" t="s">
        <v>57</v>
      </c>
      <c r="B70" s="25"/>
      <c r="C70" s="25"/>
      <c r="D70" s="25"/>
      <c r="E70" s="25"/>
      <c r="F70" s="25"/>
      <c r="G70" s="25"/>
      <c r="H70" s="25"/>
      <c r="I70" s="25"/>
      <c r="J70" s="35"/>
      <c r="K70" s="15"/>
    </row>
    <row r="71" spans="1:13" ht="38.25">
      <c r="A71" s="3" t="s">
        <v>1</v>
      </c>
      <c r="B71" s="4" t="s">
        <v>81</v>
      </c>
      <c r="C71" s="4" t="s">
        <v>2</v>
      </c>
      <c r="D71" s="4" t="s">
        <v>3</v>
      </c>
      <c r="E71" s="4" t="s">
        <v>4</v>
      </c>
      <c r="F71" s="4" t="s">
        <v>87</v>
      </c>
      <c r="G71" s="4" t="s">
        <v>5</v>
      </c>
      <c r="H71" s="4" t="s">
        <v>6</v>
      </c>
      <c r="I71" s="4" t="s">
        <v>76</v>
      </c>
      <c r="J71" s="29" t="s">
        <v>84</v>
      </c>
      <c r="K71" s="15"/>
    </row>
    <row r="72" spans="1:13" s="2" customFormat="1">
      <c r="A72" s="16" t="s">
        <v>65</v>
      </c>
      <c r="B72" s="5">
        <v>3445063543</v>
      </c>
      <c r="C72" s="5">
        <v>1747995189</v>
      </c>
      <c r="D72" s="5">
        <v>1124642743</v>
      </c>
      <c r="E72" s="5">
        <v>381046817</v>
      </c>
      <c r="F72" s="5">
        <v>0</v>
      </c>
      <c r="G72" s="38">
        <v>6698748292</v>
      </c>
      <c r="H72" s="5">
        <v>5631044369</v>
      </c>
      <c r="I72" s="38">
        <v>12329792661</v>
      </c>
      <c r="J72" s="31">
        <v>0.32597500134223389</v>
      </c>
      <c r="K72" s="15"/>
    </row>
    <row r="73" spans="1:13" s="2" customFormat="1">
      <c r="A73" s="16" t="s">
        <v>70</v>
      </c>
      <c r="B73" s="5">
        <v>3244985152</v>
      </c>
      <c r="C73" s="5">
        <v>3301316996</v>
      </c>
      <c r="D73" s="5">
        <v>1129538520</v>
      </c>
      <c r="E73" s="5">
        <v>558210318</v>
      </c>
      <c r="F73" s="5">
        <v>-387562</v>
      </c>
      <c r="G73" s="38">
        <v>8233663424</v>
      </c>
      <c r="H73" s="5">
        <v>2380941829</v>
      </c>
      <c r="I73" s="38">
        <v>10614605253</v>
      </c>
      <c r="J73" s="31">
        <v>0.28062888458282714</v>
      </c>
      <c r="K73" s="15"/>
      <c r="M73" s="86"/>
    </row>
    <row r="74" spans="1:13" s="2" customFormat="1">
      <c r="A74" s="16" t="s">
        <v>66</v>
      </c>
      <c r="B74" s="5">
        <v>136608568</v>
      </c>
      <c r="C74" s="5">
        <v>67446504</v>
      </c>
      <c r="D74" s="5">
        <v>142192475</v>
      </c>
      <c r="E74" s="5">
        <v>7382855793</v>
      </c>
      <c r="F74" s="5">
        <v>0</v>
      </c>
      <c r="G74" s="38">
        <v>7729103340</v>
      </c>
      <c r="H74" s="5">
        <v>0</v>
      </c>
      <c r="I74" s="38">
        <v>7729103340</v>
      </c>
      <c r="J74" s="31">
        <v>0.20434199835331396</v>
      </c>
      <c r="K74" s="15"/>
      <c r="M74" s="86"/>
    </row>
    <row r="75" spans="1:13" s="2" customFormat="1">
      <c r="A75" s="16" t="s">
        <v>62</v>
      </c>
      <c r="B75" s="5">
        <v>372791397</v>
      </c>
      <c r="C75" s="5">
        <v>920270063</v>
      </c>
      <c r="D75" s="5">
        <v>103588835</v>
      </c>
      <c r="E75" s="5">
        <v>2034458820</v>
      </c>
      <c r="F75" s="5">
        <v>-76178234</v>
      </c>
      <c r="G75" s="38">
        <v>3354930881</v>
      </c>
      <c r="H75" s="5">
        <v>0</v>
      </c>
      <c r="I75" s="38">
        <v>3354930881</v>
      </c>
      <c r="J75" s="31">
        <v>8.8697647114236167E-2</v>
      </c>
      <c r="K75" s="15"/>
      <c r="M75" s="86"/>
    </row>
    <row r="76" spans="1:13" s="2" customFormat="1">
      <c r="A76" s="16" t="s">
        <v>63</v>
      </c>
      <c r="B76" s="5">
        <v>287737350</v>
      </c>
      <c r="C76" s="5">
        <v>285107950</v>
      </c>
      <c r="D76" s="5">
        <v>105778600</v>
      </c>
      <c r="E76" s="5">
        <v>1421016318</v>
      </c>
      <c r="F76" s="5">
        <v>-39</v>
      </c>
      <c r="G76" s="38">
        <v>2099640179</v>
      </c>
      <c r="H76" s="5">
        <v>0</v>
      </c>
      <c r="I76" s="38">
        <v>2099640179</v>
      </c>
      <c r="J76" s="31">
        <v>5.5510277340886198E-2</v>
      </c>
      <c r="K76" s="15"/>
    </row>
    <row r="77" spans="1:13" s="2" customFormat="1">
      <c r="A77" s="16" t="s">
        <v>64</v>
      </c>
      <c r="B77" s="5">
        <v>0</v>
      </c>
      <c r="C77" s="5">
        <v>7084701</v>
      </c>
      <c r="D77" s="5">
        <v>12484742</v>
      </c>
      <c r="E77" s="5">
        <v>480398147</v>
      </c>
      <c r="F77" s="5">
        <v>-12941486</v>
      </c>
      <c r="G77" s="38">
        <v>487026104</v>
      </c>
      <c r="H77" s="5">
        <v>16149697</v>
      </c>
      <c r="I77" s="38">
        <v>503175801</v>
      </c>
      <c r="J77" s="31">
        <v>1.3302959499486965E-2</v>
      </c>
      <c r="K77" s="15"/>
    </row>
    <row r="78" spans="1:13" s="2" customFormat="1" ht="25.5">
      <c r="A78" s="16" t="s">
        <v>69</v>
      </c>
      <c r="B78" s="5">
        <v>230718419</v>
      </c>
      <c r="C78" s="5">
        <v>85333482</v>
      </c>
      <c r="D78" s="5">
        <v>46043975</v>
      </c>
      <c r="E78" s="5">
        <v>48711620</v>
      </c>
      <c r="F78" s="5">
        <v>-40302461</v>
      </c>
      <c r="G78" s="38">
        <v>370505035</v>
      </c>
      <c r="H78" s="5">
        <v>67821492</v>
      </c>
      <c r="I78" s="38">
        <v>438326527</v>
      </c>
      <c r="J78" s="31">
        <v>1.158847469342386E-2</v>
      </c>
      <c r="K78" s="15"/>
    </row>
    <row r="79" spans="1:13" s="2" customFormat="1">
      <c r="A79" s="16" t="s">
        <v>59</v>
      </c>
      <c r="B79" s="5">
        <v>30589680</v>
      </c>
      <c r="C79" s="5">
        <v>53217027</v>
      </c>
      <c r="D79" s="5">
        <v>57327795</v>
      </c>
      <c r="E79" s="5">
        <v>113962458</v>
      </c>
      <c r="F79" s="5">
        <v>-382917</v>
      </c>
      <c r="G79" s="38">
        <v>254714043</v>
      </c>
      <c r="H79" s="5">
        <v>100679980</v>
      </c>
      <c r="I79" s="38">
        <v>355394023</v>
      </c>
      <c r="J79" s="31">
        <v>9.3959055362615486E-3</v>
      </c>
      <c r="K79" s="15"/>
    </row>
    <row r="80" spans="1:13" s="2" customFormat="1">
      <c r="A80" s="16" t="s">
        <v>61</v>
      </c>
      <c r="B80" s="5">
        <v>21339514</v>
      </c>
      <c r="C80" s="5">
        <v>2197017</v>
      </c>
      <c r="D80" s="5">
        <v>1379923</v>
      </c>
      <c r="E80" s="5">
        <v>104149749</v>
      </c>
      <c r="F80" s="5">
        <v>-6100136</v>
      </c>
      <c r="G80" s="38">
        <v>122966067</v>
      </c>
      <c r="H80" s="5">
        <v>18962194</v>
      </c>
      <c r="I80" s="38">
        <v>141928261</v>
      </c>
      <c r="J80" s="31">
        <v>3.7522987078538288E-3</v>
      </c>
      <c r="K80" s="15"/>
    </row>
    <row r="81" spans="1:11" s="2" customFormat="1">
      <c r="A81" s="16" t="s">
        <v>58</v>
      </c>
      <c r="B81" s="5">
        <v>18956919</v>
      </c>
      <c r="C81" s="5">
        <v>48064420</v>
      </c>
      <c r="D81" s="5">
        <v>8639222</v>
      </c>
      <c r="E81" s="5">
        <v>25970826</v>
      </c>
      <c r="F81" s="5">
        <v>-5543029</v>
      </c>
      <c r="G81" s="38">
        <v>96088358</v>
      </c>
      <c r="H81" s="5">
        <v>27191175</v>
      </c>
      <c r="I81" s="38">
        <v>123279533</v>
      </c>
      <c r="J81" s="31">
        <v>3.2592637232462351E-3</v>
      </c>
      <c r="K81" s="15"/>
    </row>
    <row r="82" spans="1:11" s="2" customFormat="1">
      <c r="A82" s="16" t="s">
        <v>67</v>
      </c>
      <c r="B82" s="5">
        <v>0</v>
      </c>
      <c r="C82" s="5">
        <v>0</v>
      </c>
      <c r="D82" s="5">
        <v>0</v>
      </c>
      <c r="E82" s="5">
        <v>59283</v>
      </c>
      <c r="F82" s="5">
        <v>0</v>
      </c>
      <c r="G82" s="38">
        <v>59283</v>
      </c>
      <c r="H82" s="5">
        <v>52092311</v>
      </c>
      <c r="I82" s="38">
        <v>52151594</v>
      </c>
      <c r="J82" s="31">
        <v>1.3787836009539884E-3</v>
      </c>
      <c r="K82" s="15"/>
    </row>
    <row r="83" spans="1:11" s="2" customFormat="1">
      <c r="A83" s="16" t="s">
        <v>62</v>
      </c>
      <c r="B83" s="5">
        <v>2793708</v>
      </c>
      <c r="C83" s="5">
        <v>580350</v>
      </c>
      <c r="D83" s="5">
        <v>2213515</v>
      </c>
      <c r="E83" s="5">
        <v>25664756</v>
      </c>
      <c r="F83" s="5">
        <v>0</v>
      </c>
      <c r="G83" s="38">
        <v>31252329</v>
      </c>
      <c r="H83" s="5">
        <v>11435587</v>
      </c>
      <c r="I83" s="38">
        <v>42687916</v>
      </c>
      <c r="J83" s="31">
        <v>1.1285829257625638E-3</v>
      </c>
      <c r="K83" s="15"/>
    </row>
    <row r="84" spans="1:11" s="2" customFormat="1" ht="25.5">
      <c r="A84" s="16" t="s">
        <v>60</v>
      </c>
      <c r="B84" s="5">
        <v>0</v>
      </c>
      <c r="C84" s="5">
        <v>1856625</v>
      </c>
      <c r="D84" s="5">
        <v>18488872</v>
      </c>
      <c r="E84" s="5">
        <v>10227680</v>
      </c>
      <c r="F84" s="5">
        <v>-939588</v>
      </c>
      <c r="G84" s="38">
        <v>29633589</v>
      </c>
      <c r="H84" s="5">
        <v>2433265</v>
      </c>
      <c r="I84" s="38">
        <v>32066854</v>
      </c>
      <c r="J84" s="31">
        <v>8.4778333773241523E-4</v>
      </c>
      <c r="K84" s="15"/>
    </row>
    <row r="85" spans="1:11" s="2" customFormat="1">
      <c r="A85" s="16" t="s">
        <v>68</v>
      </c>
      <c r="B85" s="5">
        <v>0</v>
      </c>
      <c r="C85" s="5">
        <v>0</v>
      </c>
      <c r="D85" s="5">
        <v>1921100</v>
      </c>
      <c r="E85" s="5">
        <v>3259521</v>
      </c>
      <c r="F85" s="5">
        <v>0</v>
      </c>
      <c r="G85" s="38">
        <v>5180621</v>
      </c>
      <c r="H85" s="5">
        <v>966437</v>
      </c>
      <c r="I85" s="38">
        <v>6147058</v>
      </c>
      <c r="J85" s="31">
        <v>1.6251589097186601E-4</v>
      </c>
      <c r="K85" s="15"/>
    </row>
    <row r="86" spans="1:11" s="2" customFormat="1" ht="38.25">
      <c r="A86" s="16" t="s">
        <v>75</v>
      </c>
      <c r="B86" s="5">
        <v>1120484</v>
      </c>
      <c r="C86" s="5">
        <v>0</v>
      </c>
      <c r="D86" s="5">
        <v>0</v>
      </c>
      <c r="E86" s="5">
        <v>0</v>
      </c>
      <c r="F86" s="5">
        <v>0</v>
      </c>
      <c r="G86" s="38">
        <v>1120484</v>
      </c>
      <c r="H86" s="5">
        <v>0</v>
      </c>
      <c r="I86" s="38">
        <v>1120484</v>
      </c>
      <c r="J86" s="31">
        <v>2.9623350809398628E-5</v>
      </c>
      <c r="K86" s="15"/>
    </row>
    <row r="87" spans="1:11" s="2" customFormat="1" ht="25.5">
      <c r="A87" s="17" t="s">
        <v>71</v>
      </c>
      <c r="B87" s="6">
        <v>7792704734</v>
      </c>
      <c r="C87" s="6">
        <v>6520470324</v>
      </c>
      <c r="D87" s="6">
        <v>2754240317</v>
      </c>
      <c r="E87" s="6">
        <v>12589992106</v>
      </c>
      <c r="F87" s="6">
        <v>-142775452</v>
      </c>
      <c r="G87" s="6">
        <v>29514632029</v>
      </c>
      <c r="H87" s="6">
        <v>8309718336</v>
      </c>
      <c r="I87" s="6">
        <v>37824350365</v>
      </c>
      <c r="J87" s="32">
        <v>1.0000000000000002</v>
      </c>
      <c r="K87" s="15"/>
    </row>
    <row r="88" spans="1:11">
      <c r="A88" s="22"/>
      <c r="B88" s="26"/>
      <c r="C88" s="26"/>
      <c r="D88" s="26"/>
      <c r="E88" s="26"/>
      <c r="F88" s="26"/>
      <c r="G88" s="26"/>
      <c r="H88" s="26"/>
      <c r="I88" s="26"/>
      <c r="J88" s="36"/>
      <c r="K88" s="15"/>
    </row>
    <row r="89" spans="1:11" s="2" customFormat="1">
      <c r="A89" s="47" t="s">
        <v>77</v>
      </c>
      <c r="B89" s="1"/>
      <c r="C89" s="1"/>
      <c r="D89" s="1"/>
      <c r="E89" s="1"/>
      <c r="F89" s="1"/>
      <c r="G89" s="1"/>
      <c r="H89" s="1"/>
      <c r="I89" s="8"/>
      <c r="J89" s="37"/>
      <c r="K89" s="15"/>
    </row>
    <row r="90" spans="1:11" s="2" customFormat="1" ht="38.25">
      <c r="A90" s="3" t="s">
        <v>1</v>
      </c>
      <c r="B90" s="4" t="s">
        <v>81</v>
      </c>
      <c r="C90" s="4" t="s">
        <v>2</v>
      </c>
      <c r="D90" s="4" t="s">
        <v>3</v>
      </c>
      <c r="E90" s="4" t="s">
        <v>4</v>
      </c>
      <c r="F90" s="4" t="s">
        <v>87</v>
      </c>
      <c r="G90" s="4" t="s">
        <v>5</v>
      </c>
      <c r="H90" s="4" t="s">
        <v>6</v>
      </c>
      <c r="I90" s="4" t="s">
        <v>76</v>
      </c>
      <c r="J90" s="37"/>
      <c r="K90" s="15"/>
    </row>
    <row r="91" spans="1:11" s="2" customFormat="1" ht="25.5">
      <c r="A91" s="17" t="s">
        <v>78</v>
      </c>
      <c r="B91" s="10">
        <v>38244503750</v>
      </c>
      <c r="C91" s="10">
        <v>25992187648</v>
      </c>
      <c r="D91" s="10">
        <v>25276139314</v>
      </c>
      <c r="E91" s="10">
        <v>80304535495</v>
      </c>
      <c r="F91" s="10">
        <v>-35189307789</v>
      </c>
      <c r="G91" s="46">
        <v>134628058418</v>
      </c>
      <c r="H91" s="10">
        <v>53950039428</v>
      </c>
      <c r="I91" s="6">
        <v>188578097846</v>
      </c>
      <c r="J91" s="37"/>
      <c r="K91" s="15"/>
    </row>
    <row r="92" spans="1:11" s="2" customFormat="1">
      <c r="A92" s="43"/>
      <c r="B92" s="27"/>
      <c r="C92" s="27"/>
      <c r="D92" s="27"/>
      <c r="E92" s="27"/>
      <c r="F92" s="27"/>
      <c r="G92" s="27"/>
      <c r="H92" s="27"/>
      <c r="I92" s="27"/>
      <c r="J92" s="37"/>
      <c r="K92" s="15"/>
    </row>
    <row r="93" spans="1:11" ht="25.5">
      <c r="A93" s="8" t="s">
        <v>72</v>
      </c>
      <c r="B93" s="25"/>
      <c r="C93" s="25"/>
      <c r="D93" s="25"/>
      <c r="E93" s="25"/>
      <c r="F93" s="25"/>
      <c r="G93" s="25"/>
      <c r="H93" s="25"/>
      <c r="I93" s="25"/>
      <c r="J93" s="37"/>
      <c r="K93" s="15"/>
    </row>
    <row r="94" spans="1:11" ht="38.25">
      <c r="A94" s="3" t="s">
        <v>1</v>
      </c>
      <c r="B94" s="4" t="s">
        <v>81</v>
      </c>
      <c r="C94" s="4" t="s">
        <v>2</v>
      </c>
      <c r="D94" s="4" t="s">
        <v>3</v>
      </c>
      <c r="E94" s="4" t="s">
        <v>4</v>
      </c>
      <c r="F94" s="4" t="s">
        <v>87</v>
      </c>
      <c r="G94" s="4" t="s">
        <v>5</v>
      </c>
      <c r="H94" s="4" t="s">
        <v>6</v>
      </c>
      <c r="I94" s="4" t="s">
        <v>76</v>
      </c>
      <c r="J94" s="37"/>
      <c r="K94" s="15"/>
    </row>
    <row r="95" spans="1:11" s="2" customFormat="1">
      <c r="A95" s="17" t="s">
        <v>73</v>
      </c>
      <c r="B95" s="10">
        <v>177831836</v>
      </c>
      <c r="C95" s="10">
        <v>25183669</v>
      </c>
      <c r="D95" s="10">
        <v>6368579978</v>
      </c>
      <c r="E95" s="10">
        <v>15533838259</v>
      </c>
      <c r="F95" s="10">
        <v>0</v>
      </c>
      <c r="G95" s="6">
        <v>22105433742</v>
      </c>
      <c r="H95" s="10">
        <v>0</v>
      </c>
      <c r="I95" s="6">
        <v>22105433742</v>
      </c>
      <c r="J95" s="37"/>
      <c r="K95" s="15"/>
    </row>
    <row r="96" spans="1:11">
      <c r="A96" s="22"/>
      <c r="B96" s="26"/>
      <c r="C96" s="26"/>
      <c r="D96" s="26"/>
      <c r="E96" s="26"/>
      <c r="F96" s="26"/>
      <c r="G96" s="26"/>
      <c r="H96" s="26"/>
      <c r="I96" s="26"/>
      <c r="J96" s="37"/>
      <c r="K96" s="15"/>
    </row>
    <row r="97" spans="1:11">
      <c r="A97" s="22"/>
      <c r="B97" s="26"/>
      <c r="C97" s="26"/>
      <c r="D97" s="26"/>
      <c r="E97" s="26"/>
      <c r="F97" s="26"/>
      <c r="G97" s="26"/>
      <c r="H97" s="26"/>
      <c r="I97" s="26"/>
      <c r="J97" s="37"/>
      <c r="K97" s="15"/>
    </row>
    <row r="98" spans="1:11">
      <c r="A98" s="8" t="s">
        <v>74</v>
      </c>
      <c r="B98" s="23"/>
      <c r="C98" s="23"/>
      <c r="D98" s="23"/>
      <c r="E98" s="23"/>
      <c r="F98" s="23"/>
      <c r="G98" s="23"/>
      <c r="H98" s="23"/>
      <c r="I98" s="23"/>
      <c r="J98" s="37"/>
      <c r="K98" s="15"/>
    </row>
    <row r="99" spans="1:11" ht="38.25">
      <c r="A99" s="3" t="s">
        <v>1</v>
      </c>
      <c r="B99" s="4" t="s">
        <v>81</v>
      </c>
      <c r="C99" s="4" t="s">
        <v>2</v>
      </c>
      <c r="D99" s="4" t="s">
        <v>3</v>
      </c>
      <c r="E99" s="4" t="s">
        <v>4</v>
      </c>
      <c r="F99" s="4" t="s">
        <v>87</v>
      </c>
      <c r="G99" s="4" t="s">
        <v>5</v>
      </c>
      <c r="H99" s="4" t="s">
        <v>6</v>
      </c>
      <c r="I99" s="4" t="s">
        <v>76</v>
      </c>
      <c r="J99" s="37"/>
      <c r="K99" s="15"/>
    </row>
    <row r="100" spans="1:11" s="2" customFormat="1">
      <c r="A100" s="17" t="s">
        <v>74</v>
      </c>
      <c r="B100" s="6">
        <v>38422335586</v>
      </c>
      <c r="C100" s="6">
        <v>26017371317</v>
      </c>
      <c r="D100" s="6">
        <v>31644719292</v>
      </c>
      <c r="E100" s="6">
        <v>95838373754</v>
      </c>
      <c r="F100" s="6">
        <v>-35189307789</v>
      </c>
      <c r="G100" s="6">
        <v>156733492160</v>
      </c>
      <c r="H100" s="6">
        <v>53950039428</v>
      </c>
      <c r="I100" s="6">
        <v>210683531588</v>
      </c>
      <c r="J100" s="37"/>
      <c r="K100" s="15"/>
    </row>
    <row r="101" spans="1:11">
      <c r="A101" s="15" t="s">
        <v>96</v>
      </c>
      <c r="J101" s="37"/>
    </row>
    <row r="102" spans="1:11">
      <c r="A102" s="15" t="s">
        <v>91</v>
      </c>
    </row>
  </sheetData>
  <autoFilter ref="A2:K102"/>
  <sortState ref="A23:L37">
    <sortCondition descending="1" ref="J23"/>
  </sortState>
  <pageMargins left="0.7" right="0.7" top="0.75" bottom="0.75" header="0.3" footer="0.3"/>
  <pageSetup paperSize="13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tabSelected="1" workbookViewId="0">
      <pane xSplit="1" ySplit="3" topLeftCell="B22" activePane="bottomRight" state="frozen"/>
      <selection pane="topRight" activeCell="B1" sqref="B1"/>
      <selection pane="bottomLeft" activeCell="A4" sqref="A4"/>
      <selection pane="bottomRight" activeCell="G36" sqref="G36"/>
    </sheetView>
  </sheetViews>
  <sheetFormatPr baseColWidth="10" defaultRowHeight="11.25"/>
  <cols>
    <col min="1" max="1" width="27.5703125" style="50" customWidth="1"/>
    <col min="2" max="4" width="14.7109375" style="51" bestFit="1" customWidth="1"/>
    <col min="5" max="5" width="15.7109375" style="51" bestFit="1" customWidth="1"/>
    <col min="6" max="6" width="15.28515625" style="51" bestFit="1" customWidth="1"/>
    <col min="7" max="7" width="18.5703125" style="61" bestFit="1" customWidth="1"/>
    <col min="8" max="8" width="16.5703125" style="51" customWidth="1"/>
    <col min="9" max="9" width="15.7109375" style="61" bestFit="1" customWidth="1"/>
    <col min="10" max="10" width="6.28515625" style="59" bestFit="1" customWidth="1"/>
    <col min="11" max="11" width="11.42578125" style="52"/>
    <col min="12" max="16384" width="11.42578125" style="53"/>
  </cols>
  <sheetData>
    <row r="1" spans="1:11" ht="12" thickBot="1"/>
    <row r="2" spans="1:11" ht="12" thickBot="1">
      <c r="A2" s="60" t="s">
        <v>92</v>
      </c>
    </row>
    <row r="3" spans="1:11" ht="45">
      <c r="A3" s="69" t="s">
        <v>1</v>
      </c>
      <c r="B3" s="54" t="s">
        <v>81</v>
      </c>
      <c r="C3" s="54" t="s">
        <v>2</v>
      </c>
      <c r="D3" s="54" t="s">
        <v>3</v>
      </c>
      <c r="E3" s="54" t="s">
        <v>4</v>
      </c>
      <c r="F3" s="54" t="s">
        <v>87</v>
      </c>
      <c r="G3" s="54" t="s">
        <v>5</v>
      </c>
      <c r="H3" s="54" t="s">
        <v>6</v>
      </c>
      <c r="I3" s="54" t="s">
        <v>76</v>
      </c>
      <c r="J3" s="70" t="s">
        <v>95</v>
      </c>
    </row>
    <row r="4" spans="1:11">
      <c r="A4" s="55" t="s">
        <v>23</v>
      </c>
      <c r="B4" s="56">
        <v>5597057223</v>
      </c>
      <c r="C4" s="56">
        <v>2862706094</v>
      </c>
      <c r="D4" s="56">
        <v>2396001267</v>
      </c>
      <c r="E4" s="56">
        <v>2211894537</v>
      </c>
      <c r="F4" s="56">
        <v>-4603084808</v>
      </c>
      <c r="G4" s="62">
        <v>8464574313</v>
      </c>
      <c r="H4" s="56">
        <v>3165803894</v>
      </c>
      <c r="I4" s="62">
        <v>11630378207</v>
      </c>
      <c r="J4" s="67">
        <v>5.5441009700408203E-2</v>
      </c>
    </row>
    <row r="5" spans="1:11">
      <c r="A5" s="55" t="s">
        <v>41</v>
      </c>
      <c r="B5" s="56">
        <v>13338968161</v>
      </c>
      <c r="C5" s="56">
        <v>6585657524</v>
      </c>
      <c r="D5" s="56">
        <v>7578659658</v>
      </c>
      <c r="E5" s="56">
        <v>6826532118</v>
      </c>
      <c r="F5" s="56">
        <v>-15790854613</v>
      </c>
      <c r="G5" s="62">
        <v>18538962848</v>
      </c>
      <c r="H5" s="56">
        <v>25012450111</v>
      </c>
      <c r="I5" s="62">
        <v>43551412959</v>
      </c>
      <c r="J5" s="67">
        <v>0.20760582892077933</v>
      </c>
    </row>
    <row r="6" spans="1:11">
      <c r="A6" s="55" t="s">
        <v>80</v>
      </c>
      <c r="B6" s="56">
        <v>0</v>
      </c>
      <c r="C6" s="56">
        <v>0</v>
      </c>
      <c r="D6" s="56">
        <v>1623850763</v>
      </c>
      <c r="E6" s="56">
        <v>64870885031</v>
      </c>
      <c r="F6" s="56">
        <v>0</v>
      </c>
      <c r="G6" s="62">
        <v>66494735794</v>
      </c>
      <c r="H6" s="56">
        <v>0</v>
      </c>
      <c r="I6" s="62">
        <v>66494735794</v>
      </c>
      <c r="J6" s="67">
        <v>0.3169746698316665</v>
      </c>
    </row>
    <row r="7" spans="1:11">
      <c r="A7" s="55" t="s">
        <v>49</v>
      </c>
      <c r="B7" s="56">
        <v>525240524</v>
      </c>
      <c r="C7" s="56">
        <v>304690262</v>
      </c>
      <c r="D7" s="56">
        <v>298812468</v>
      </c>
      <c r="E7" s="56">
        <v>7573110575</v>
      </c>
      <c r="F7" s="56">
        <v>-109516639</v>
      </c>
      <c r="G7" s="62">
        <v>8592337190</v>
      </c>
      <c r="H7" s="56">
        <v>634100564</v>
      </c>
      <c r="I7" s="62">
        <v>9226437754</v>
      </c>
      <c r="J7" s="67">
        <v>4.3981632919886902E-2</v>
      </c>
    </row>
    <row r="8" spans="1:11" ht="56.25">
      <c r="A8" s="55" t="s">
        <v>103</v>
      </c>
      <c r="B8" s="56">
        <v>370982249</v>
      </c>
      <c r="C8" s="56">
        <v>744084170</v>
      </c>
      <c r="D8" s="56">
        <v>1893461883</v>
      </c>
      <c r="E8" s="56">
        <v>10470567208</v>
      </c>
      <c r="F8" s="56">
        <v>-419453648</v>
      </c>
      <c r="G8" s="62">
        <v>13059641862</v>
      </c>
      <c r="H8" s="56">
        <v>1097110802</v>
      </c>
      <c r="I8" s="62">
        <v>14156752664</v>
      </c>
      <c r="J8" s="67">
        <v>6.7484018817093622E-2</v>
      </c>
    </row>
    <row r="9" spans="1:11" ht="22.5">
      <c r="A9" s="55" t="s">
        <v>71</v>
      </c>
      <c r="B9" s="56">
        <v>6987790359</v>
      </c>
      <c r="C9" s="56">
        <v>6346436564</v>
      </c>
      <c r="D9" s="56">
        <v>9202897597</v>
      </c>
      <c r="E9" s="56">
        <v>11920074212</v>
      </c>
      <c r="F9" s="56">
        <v>-473220126</v>
      </c>
      <c r="G9" s="62">
        <v>33983978606</v>
      </c>
      <c r="H9" s="56">
        <v>8048233601</v>
      </c>
      <c r="I9" s="62">
        <v>42032212207</v>
      </c>
      <c r="J9" s="67">
        <v>0.20036392997910898</v>
      </c>
    </row>
    <row r="10" spans="1:11" ht="22.5">
      <c r="A10" s="73" t="s">
        <v>78</v>
      </c>
      <c r="B10" s="62">
        <v>26820038516</v>
      </c>
      <c r="C10" s="62">
        <v>16843574614</v>
      </c>
      <c r="D10" s="62">
        <v>22993683636</v>
      </c>
      <c r="E10" s="62">
        <v>103873063681</v>
      </c>
      <c r="F10" s="62">
        <v>-21396129834</v>
      </c>
      <c r="G10" s="63">
        <v>149134230613</v>
      </c>
      <c r="H10" s="62">
        <v>37957698972</v>
      </c>
      <c r="I10" s="62">
        <v>187091929585</v>
      </c>
      <c r="J10" s="74">
        <v>0.89185109016894359</v>
      </c>
    </row>
    <row r="11" spans="1:11">
      <c r="A11" s="73" t="s">
        <v>102</v>
      </c>
      <c r="B11" s="74">
        <f>+B10/$I$10</f>
        <v>0.14335219362743845</v>
      </c>
      <c r="C11" s="74">
        <f t="shared" ref="C11:I11" si="0">+C10/$I$10</f>
        <v>9.0028333404662389E-2</v>
      </c>
      <c r="D11" s="74">
        <f t="shared" si="0"/>
        <v>0.1229004569411609</v>
      </c>
      <c r="E11" s="74">
        <f t="shared" si="0"/>
        <v>0.55519799229933198</v>
      </c>
      <c r="F11" s="74">
        <f t="shared" si="0"/>
        <v>-0.11436158620770046</v>
      </c>
      <c r="G11" s="74">
        <f t="shared" si="0"/>
        <v>0.79711739006489335</v>
      </c>
      <c r="H11" s="74">
        <f t="shared" si="0"/>
        <v>0.20288260993510668</v>
      </c>
      <c r="I11" s="74">
        <f t="shared" si="0"/>
        <v>1</v>
      </c>
      <c r="J11" s="74"/>
    </row>
    <row r="12" spans="1:11" ht="22.5">
      <c r="A12" s="55" t="s">
        <v>73</v>
      </c>
      <c r="B12" s="56">
        <v>1346007355</v>
      </c>
      <c r="C12" s="56">
        <v>587019399</v>
      </c>
      <c r="D12" s="56">
        <v>4363568303</v>
      </c>
      <c r="E12" s="56">
        <v>16390811446</v>
      </c>
      <c r="F12" s="56">
        <v>0</v>
      </c>
      <c r="G12" s="62">
        <v>22687406503</v>
      </c>
      <c r="H12" s="56">
        <v>0</v>
      </c>
      <c r="I12" s="62">
        <v>22687406503</v>
      </c>
      <c r="J12" s="67">
        <v>0.10814890983105646</v>
      </c>
    </row>
    <row r="13" spans="1:11">
      <c r="A13" s="55" t="s">
        <v>74</v>
      </c>
      <c r="B13" s="56">
        <v>28166045871</v>
      </c>
      <c r="C13" s="56">
        <v>17430594013</v>
      </c>
      <c r="D13" s="56">
        <v>27357251939</v>
      </c>
      <c r="E13" s="56">
        <v>120263875127</v>
      </c>
      <c r="F13" s="56">
        <v>-21396129834</v>
      </c>
      <c r="G13" s="62">
        <v>171821637116</v>
      </c>
      <c r="H13" s="56">
        <v>37957698972</v>
      </c>
      <c r="I13" s="62">
        <v>209779336088</v>
      </c>
      <c r="J13" s="67">
        <v>1</v>
      </c>
    </row>
    <row r="14" spans="1:11" ht="12" thickBot="1"/>
    <row r="15" spans="1:11" ht="12" thickBot="1">
      <c r="A15" s="60" t="s">
        <v>93</v>
      </c>
    </row>
    <row r="16" spans="1:11" s="71" customFormat="1" ht="45">
      <c r="A16" s="69" t="s">
        <v>1</v>
      </c>
      <c r="B16" s="54" t="s">
        <v>81</v>
      </c>
      <c r="C16" s="54" t="s">
        <v>2</v>
      </c>
      <c r="D16" s="54" t="s">
        <v>3</v>
      </c>
      <c r="E16" s="54" t="s">
        <v>4</v>
      </c>
      <c r="F16" s="54" t="s">
        <v>87</v>
      </c>
      <c r="G16" s="54" t="s">
        <v>5</v>
      </c>
      <c r="H16" s="54" t="s">
        <v>6</v>
      </c>
      <c r="I16" s="54" t="s">
        <v>76</v>
      </c>
      <c r="J16" s="70" t="s">
        <v>95</v>
      </c>
      <c r="K16" s="61"/>
    </row>
    <row r="17" spans="1:11">
      <c r="A17" s="55" t="s">
        <v>23</v>
      </c>
      <c r="B17" s="56">
        <v>7914419806</v>
      </c>
      <c r="C17" s="56">
        <v>4890147234</v>
      </c>
      <c r="D17" s="56">
        <v>1855488701</v>
      </c>
      <c r="E17" s="56">
        <v>2981614561</v>
      </c>
      <c r="F17" s="56">
        <v>-3128204435</v>
      </c>
      <c r="G17" s="62">
        <v>14513465867</v>
      </c>
      <c r="H17" s="56">
        <v>4410652594</v>
      </c>
      <c r="I17" s="62">
        <v>18924118461</v>
      </c>
      <c r="J17" s="67">
        <v>8.4660478568217054E-2</v>
      </c>
    </row>
    <row r="18" spans="1:11">
      <c r="A18" s="55" t="s">
        <v>41</v>
      </c>
      <c r="B18" s="56">
        <v>18922965987</v>
      </c>
      <c r="C18" s="56">
        <v>15079076779</v>
      </c>
      <c r="D18" s="56">
        <v>8570776725</v>
      </c>
      <c r="E18" s="56">
        <v>9800888121</v>
      </c>
      <c r="F18" s="56">
        <v>-26656859093</v>
      </c>
      <c r="G18" s="62">
        <v>25716848519</v>
      </c>
      <c r="H18" s="56">
        <v>26499568777</v>
      </c>
      <c r="I18" s="62">
        <v>52216417296</v>
      </c>
      <c r="J18" s="67">
        <v>0.23359961979246069</v>
      </c>
    </row>
    <row r="19" spans="1:11">
      <c r="A19" s="55" t="s">
        <v>80</v>
      </c>
      <c r="B19" s="56">
        <v>0</v>
      </c>
      <c r="C19" s="56">
        <v>0</v>
      </c>
      <c r="D19" s="56">
        <v>0</v>
      </c>
      <c r="E19" s="56">
        <v>32108340292</v>
      </c>
      <c r="F19" s="56">
        <v>0</v>
      </c>
      <c r="G19" s="62">
        <v>32108340292</v>
      </c>
      <c r="H19" s="56">
        <v>0</v>
      </c>
      <c r="I19" s="62">
        <v>32108340292</v>
      </c>
      <c r="J19" s="67">
        <v>0.14364248779957403</v>
      </c>
    </row>
    <row r="20" spans="1:11">
      <c r="A20" s="55" t="s">
        <v>49</v>
      </c>
      <c r="B20" s="56">
        <v>607252291</v>
      </c>
      <c r="C20" s="56">
        <v>736992676</v>
      </c>
      <c r="D20" s="56">
        <v>668021649</v>
      </c>
      <c r="E20" s="56">
        <v>8098533868</v>
      </c>
      <c r="F20" s="56">
        <v>-90563588</v>
      </c>
      <c r="G20" s="62">
        <v>10020236896</v>
      </c>
      <c r="H20" s="56">
        <v>1028011410</v>
      </c>
      <c r="I20" s="62">
        <v>11048248306</v>
      </c>
      <c r="J20" s="67">
        <v>4.9426343998748512E-2</v>
      </c>
    </row>
    <row r="21" spans="1:11" ht="56.25">
      <c r="A21" s="55" t="s">
        <v>103</v>
      </c>
      <c r="B21" s="56">
        <v>4465363084</v>
      </c>
      <c r="C21" s="56">
        <v>727036363</v>
      </c>
      <c r="D21" s="56">
        <v>2109640499</v>
      </c>
      <c r="E21" s="56">
        <v>11258963410</v>
      </c>
      <c r="F21" s="56">
        <v>-1453688407</v>
      </c>
      <c r="G21" s="62">
        <v>17107314949</v>
      </c>
      <c r="H21" s="56">
        <v>1370368197</v>
      </c>
      <c r="I21" s="62">
        <v>18477683146</v>
      </c>
      <c r="J21" s="67">
        <v>8.2663269160785799E-2</v>
      </c>
    </row>
    <row r="22" spans="1:11" ht="22.5">
      <c r="A22" s="55" t="s">
        <v>71</v>
      </c>
      <c r="B22" s="56">
        <v>7868152510</v>
      </c>
      <c r="C22" s="56">
        <v>3575153872</v>
      </c>
      <c r="D22" s="56">
        <v>2689036256</v>
      </c>
      <c r="E22" s="56">
        <v>11596461017</v>
      </c>
      <c r="F22" s="56">
        <v>-640666248</v>
      </c>
      <c r="G22" s="62">
        <v>25088137407</v>
      </c>
      <c r="H22" s="56">
        <v>2495716225</v>
      </c>
      <c r="I22" s="62">
        <v>27583853632</v>
      </c>
      <c r="J22" s="67">
        <v>0.12340137555434488</v>
      </c>
    </row>
    <row r="23" spans="1:11" ht="22.5">
      <c r="A23" s="73" t="s">
        <v>78</v>
      </c>
      <c r="B23" s="62">
        <v>39778153678</v>
      </c>
      <c r="C23" s="62">
        <v>25008406924</v>
      </c>
      <c r="D23" s="62">
        <v>15892963830</v>
      </c>
      <c r="E23" s="62">
        <v>75844801269</v>
      </c>
      <c r="F23" s="62">
        <v>-31969981771</v>
      </c>
      <c r="G23" s="63">
        <v>124554343930</v>
      </c>
      <c r="H23" s="62">
        <v>35804317203</v>
      </c>
      <c r="I23" s="62">
        <v>160358661133</v>
      </c>
      <c r="J23" s="74">
        <v>0.71739357487413091</v>
      </c>
    </row>
    <row r="24" spans="1:11">
      <c r="A24" s="73" t="s">
        <v>102</v>
      </c>
      <c r="B24" s="74">
        <f>+B23/$I$23</f>
        <v>0.24805740704587428</v>
      </c>
      <c r="C24" s="74">
        <f t="shared" ref="C24:I24" si="1">+C23/$I$23</f>
        <v>0.1559529541298568</v>
      </c>
      <c r="D24" s="74">
        <f t="shared" si="1"/>
        <v>9.9108858341106512E-2</v>
      </c>
      <c r="E24" s="74">
        <f t="shared" si="1"/>
        <v>0.47296978369066711</v>
      </c>
      <c r="F24" s="74">
        <f t="shared" si="1"/>
        <v>-0.19936548200838614</v>
      </c>
      <c r="G24" s="74">
        <f t="shared" si="1"/>
        <v>0.77672352119911858</v>
      </c>
      <c r="H24" s="74">
        <f t="shared" si="1"/>
        <v>0.22327647880088142</v>
      </c>
      <c r="I24" s="74">
        <f t="shared" si="1"/>
        <v>1</v>
      </c>
      <c r="J24" s="74"/>
    </row>
    <row r="25" spans="1:11" ht="22.5">
      <c r="A25" s="55" t="s">
        <v>73</v>
      </c>
      <c r="B25" s="56">
        <v>41249076415</v>
      </c>
      <c r="C25" s="56">
        <v>25183669</v>
      </c>
      <c r="D25" s="56">
        <v>6368579978</v>
      </c>
      <c r="E25" s="56">
        <v>15528046252</v>
      </c>
      <c r="F25" s="56">
        <v>0</v>
      </c>
      <c r="G25" s="62">
        <v>63170886314</v>
      </c>
      <c r="H25" s="56">
        <v>0</v>
      </c>
      <c r="I25" s="62">
        <v>63170886314</v>
      </c>
      <c r="J25" s="67">
        <v>0.28260642512586903</v>
      </c>
    </row>
    <row r="26" spans="1:11">
      <c r="A26" s="55" t="s">
        <v>74</v>
      </c>
      <c r="B26" s="56">
        <v>81027230093</v>
      </c>
      <c r="C26" s="56">
        <v>25033590593</v>
      </c>
      <c r="D26" s="56">
        <v>22261543808</v>
      </c>
      <c r="E26" s="56">
        <v>91372847521</v>
      </c>
      <c r="F26" s="56">
        <v>-31969981771</v>
      </c>
      <c r="G26" s="62">
        <v>187725230244</v>
      </c>
      <c r="H26" s="56">
        <v>35804317203</v>
      </c>
      <c r="I26" s="62">
        <v>223529547447</v>
      </c>
      <c r="J26" s="67">
        <v>1</v>
      </c>
    </row>
    <row r="27" spans="1:11" s="50" customFormat="1" ht="12" thickBot="1">
      <c r="A27" s="57"/>
      <c r="B27" s="58"/>
      <c r="C27" s="58"/>
      <c r="D27" s="58"/>
      <c r="E27" s="58"/>
      <c r="F27" s="58"/>
      <c r="G27" s="64"/>
      <c r="H27" s="58"/>
      <c r="I27" s="64"/>
      <c r="J27" s="68"/>
      <c r="K27" s="51"/>
    </row>
    <row r="28" spans="1:11" ht="12" thickBot="1">
      <c r="A28" s="60" t="s">
        <v>94</v>
      </c>
    </row>
    <row r="29" spans="1:11" s="71" customFormat="1" ht="45">
      <c r="A29" s="69" t="s">
        <v>1</v>
      </c>
      <c r="B29" s="54" t="s">
        <v>81</v>
      </c>
      <c r="C29" s="54" t="s">
        <v>2</v>
      </c>
      <c r="D29" s="54" t="s">
        <v>3</v>
      </c>
      <c r="E29" s="54" t="s">
        <v>4</v>
      </c>
      <c r="F29" s="54" t="s">
        <v>87</v>
      </c>
      <c r="G29" s="54" t="s">
        <v>5</v>
      </c>
      <c r="H29" s="54" t="s">
        <v>6</v>
      </c>
      <c r="I29" s="54" t="s">
        <v>76</v>
      </c>
      <c r="J29" s="70" t="s">
        <v>95</v>
      </c>
      <c r="K29" s="61"/>
    </row>
    <row r="30" spans="1:11">
      <c r="A30" s="55" t="s">
        <v>23</v>
      </c>
      <c r="B30" s="56">
        <v>8334804740</v>
      </c>
      <c r="C30" s="56">
        <v>5174074721</v>
      </c>
      <c r="D30" s="56">
        <v>3969232807</v>
      </c>
      <c r="E30" s="56">
        <v>3724766871</v>
      </c>
      <c r="F30" s="56">
        <v>-8245982584</v>
      </c>
      <c r="G30" s="62">
        <v>12956896555</v>
      </c>
      <c r="H30" s="56">
        <v>6931689636</v>
      </c>
      <c r="I30" s="62">
        <v>19888586191</v>
      </c>
      <c r="J30" s="67">
        <v>9.4400288627650875E-2</v>
      </c>
    </row>
    <row r="31" spans="1:11">
      <c r="A31" s="55" t="s">
        <v>41</v>
      </c>
      <c r="B31" s="56">
        <v>19340449609</v>
      </c>
      <c r="C31" s="56">
        <v>12877113323</v>
      </c>
      <c r="D31" s="56">
        <v>16066605041</v>
      </c>
      <c r="E31" s="56">
        <v>12275160430</v>
      </c>
      <c r="F31" s="56">
        <v>-26766093319</v>
      </c>
      <c r="G31" s="62">
        <v>33793235084</v>
      </c>
      <c r="H31" s="56">
        <v>35356952265</v>
      </c>
      <c r="I31" s="62">
        <v>69150187349</v>
      </c>
      <c r="J31" s="67">
        <v>0.32821828468409164</v>
      </c>
    </row>
    <row r="32" spans="1:11">
      <c r="A32" s="55" t="s">
        <v>80</v>
      </c>
      <c r="B32" s="56">
        <v>0</v>
      </c>
      <c r="C32" s="56">
        <v>0</v>
      </c>
      <c r="D32" s="56">
        <v>0</v>
      </c>
      <c r="E32" s="56">
        <v>32108340292</v>
      </c>
      <c r="F32" s="56">
        <v>0</v>
      </c>
      <c r="G32" s="62">
        <v>32108340292</v>
      </c>
      <c r="H32" s="56">
        <v>0</v>
      </c>
      <c r="I32" s="62">
        <v>32108340292</v>
      </c>
      <c r="J32" s="67">
        <v>0.1524008072675995</v>
      </c>
    </row>
    <row r="33" spans="1:10">
      <c r="A33" s="55" t="s">
        <v>49</v>
      </c>
      <c r="B33" s="56">
        <v>978058833</v>
      </c>
      <c r="C33" s="56">
        <v>554693534</v>
      </c>
      <c r="D33" s="56">
        <v>821546735</v>
      </c>
      <c r="E33" s="56">
        <v>8288078392</v>
      </c>
      <c r="F33" s="56">
        <v>-17487998</v>
      </c>
      <c r="G33" s="62">
        <v>10624889496</v>
      </c>
      <c r="H33" s="56">
        <v>1536712204</v>
      </c>
      <c r="I33" s="62">
        <v>12161601700</v>
      </c>
      <c r="J33" s="67">
        <v>5.7724500858389323E-2</v>
      </c>
    </row>
    <row r="34" spans="1:10" ht="56.25">
      <c r="A34" s="55" t="s">
        <v>103</v>
      </c>
      <c r="B34" s="56"/>
      <c r="C34" s="56">
        <v>865835746</v>
      </c>
      <c r="D34" s="56">
        <v>1664514414</v>
      </c>
      <c r="E34" s="56">
        <v>11318197404</v>
      </c>
      <c r="F34" s="56">
        <v>-16968436</v>
      </c>
      <c r="G34" s="62">
        <v>15630064962</v>
      </c>
      <c r="H34" s="56">
        <v>1814966987</v>
      </c>
      <c r="I34" s="62">
        <v>17445031949</v>
      </c>
      <c r="J34" s="67">
        <v>8.2802067240426047E-2</v>
      </c>
    </row>
    <row r="35" spans="1:10" ht="22.5">
      <c r="A35" s="55" t="s">
        <v>71</v>
      </c>
      <c r="B35" s="56">
        <v>7792704734</v>
      </c>
      <c r="C35" s="56">
        <v>6520470324</v>
      </c>
      <c r="D35" s="56">
        <v>2754240317</v>
      </c>
      <c r="E35" s="56">
        <v>12589992106</v>
      </c>
      <c r="F35" s="56">
        <v>-142775452</v>
      </c>
      <c r="G35" s="62">
        <v>29514632029</v>
      </c>
      <c r="H35" s="56">
        <v>8309718336</v>
      </c>
      <c r="I35" s="62">
        <v>37824350365</v>
      </c>
      <c r="J35" s="67">
        <v>0.17953159451953282</v>
      </c>
    </row>
    <row r="36" spans="1:10" ht="22.5">
      <c r="A36" s="73" t="s">
        <v>78</v>
      </c>
      <c r="B36" s="62">
        <v>38244503750</v>
      </c>
      <c r="C36" s="62">
        <v>25992187648</v>
      </c>
      <c r="D36" s="62">
        <v>25276139314</v>
      </c>
      <c r="E36" s="62">
        <v>80304535495</v>
      </c>
      <c r="F36" s="62">
        <v>-35189307789</v>
      </c>
      <c r="G36" s="63">
        <v>134628058418</v>
      </c>
      <c r="H36" s="62">
        <v>53950039428</v>
      </c>
      <c r="I36" s="62">
        <v>188578097846</v>
      </c>
      <c r="J36" s="74">
        <v>0.89507754319769017</v>
      </c>
    </row>
    <row r="37" spans="1:10">
      <c r="A37" s="73" t="s">
        <v>102</v>
      </c>
      <c r="B37" s="74">
        <f>+B36/$I$36</f>
        <v>0.20280458964662962</v>
      </c>
      <c r="C37" s="74">
        <f t="shared" ref="C37:I37" si="2">+C36/$I$36</f>
        <v>0.13783248396760373</v>
      </c>
      <c r="D37" s="74">
        <f t="shared" si="2"/>
        <v>0.13403539224709674</v>
      </c>
      <c r="E37" s="74">
        <f t="shared" si="2"/>
        <v>0.42584232427977781</v>
      </c>
      <c r="F37" s="74">
        <f t="shared" si="2"/>
        <v>-0.18660336587834775</v>
      </c>
      <c r="G37" s="74">
        <f t="shared" si="2"/>
        <v>0.71391142426276011</v>
      </c>
      <c r="H37" s="74">
        <f t="shared" si="2"/>
        <v>0.28608857573723984</v>
      </c>
      <c r="I37" s="74">
        <f t="shared" si="2"/>
        <v>1</v>
      </c>
      <c r="J37" s="74"/>
    </row>
    <row r="38" spans="1:10" ht="22.5">
      <c r="A38" s="55" t="s">
        <v>73</v>
      </c>
      <c r="B38" s="56">
        <v>177831836</v>
      </c>
      <c r="C38" s="56">
        <v>25183669</v>
      </c>
      <c r="D38" s="56">
        <v>6368579978</v>
      </c>
      <c r="E38" s="56">
        <v>15533838259</v>
      </c>
      <c r="F38" s="56">
        <v>0</v>
      </c>
      <c r="G38" s="62">
        <v>22105433742</v>
      </c>
      <c r="H38" s="56">
        <v>0</v>
      </c>
      <c r="I38" s="62">
        <v>22105433742</v>
      </c>
      <c r="J38" s="67">
        <v>0.10492245680230979</v>
      </c>
    </row>
    <row r="39" spans="1:10">
      <c r="A39" s="55" t="s">
        <v>74</v>
      </c>
      <c r="B39" s="56">
        <v>38422335586</v>
      </c>
      <c r="C39" s="56">
        <v>26017371317</v>
      </c>
      <c r="D39" s="56">
        <v>31644719292</v>
      </c>
      <c r="E39" s="56">
        <v>95838373754</v>
      </c>
      <c r="F39" s="56">
        <v>-35189307789</v>
      </c>
      <c r="G39" s="62">
        <v>156733492160</v>
      </c>
      <c r="H39" s="56">
        <v>53950039428</v>
      </c>
      <c r="I39" s="62">
        <v>210683531588</v>
      </c>
      <c r="J39" s="67">
        <v>1</v>
      </c>
    </row>
    <row r="40" spans="1:10">
      <c r="H40" s="66"/>
    </row>
    <row r="41" spans="1:10" ht="12.75">
      <c r="A41" s="15" t="s">
        <v>96</v>
      </c>
    </row>
    <row r="42" spans="1:10" ht="12.75">
      <c r="A42" s="15" t="s">
        <v>91</v>
      </c>
    </row>
  </sheetData>
  <pageMargins left="0.7" right="0.7" top="0.75" bottom="0.75" header="0.3" footer="0.3"/>
  <pageSetup paperSize="13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workbookViewId="0">
      <selection activeCell="F8" sqref="F8"/>
    </sheetView>
  </sheetViews>
  <sheetFormatPr baseColWidth="10" defaultRowHeight="15"/>
  <cols>
    <col min="1" max="1" width="27.85546875" style="75" customWidth="1"/>
    <col min="2" max="2" width="13.42578125" style="78" bestFit="1" customWidth="1"/>
    <col min="3" max="3" width="6.28515625" style="75" bestFit="1" customWidth="1"/>
    <col min="4" max="4" width="13.42578125" style="78" bestFit="1" customWidth="1"/>
    <col min="5" max="5" width="6.28515625" style="75" bestFit="1" customWidth="1"/>
    <col min="6" max="6" width="13.42578125" style="78" bestFit="1" customWidth="1"/>
    <col min="7" max="7" width="6.28515625" style="75" bestFit="1" customWidth="1"/>
    <col min="8" max="8" width="6.7109375" style="81" bestFit="1" customWidth="1"/>
    <col min="9" max="9" width="13.140625" style="78" bestFit="1" customWidth="1"/>
    <col min="10" max="10" width="6.7109375" style="81" bestFit="1" customWidth="1"/>
    <col min="11" max="11" width="13.140625" style="78" bestFit="1" customWidth="1"/>
    <col min="12" max="16384" width="11.42578125" style="75"/>
  </cols>
  <sheetData>
    <row r="1" spans="1:11" ht="22.5" customHeight="1">
      <c r="A1" s="72" t="s">
        <v>101</v>
      </c>
      <c r="B1" s="84" t="s">
        <v>92</v>
      </c>
      <c r="C1" s="84"/>
      <c r="D1" s="84" t="s">
        <v>93</v>
      </c>
      <c r="E1" s="84"/>
      <c r="F1" s="84" t="s">
        <v>94</v>
      </c>
      <c r="G1" s="84"/>
      <c r="H1" s="85" t="s">
        <v>99</v>
      </c>
      <c r="I1" s="85"/>
      <c r="J1" s="85" t="s">
        <v>100</v>
      </c>
      <c r="K1" s="85"/>
    </row>
    <row r="2" spans="1:11">
      <c r="A2" s="72" t="s">
        <v>1</v>
      </c>
      <c r="B2" s="54" t="s">
        <v>76</v>
      </c>
      <c r="C2" s="70" t="s">
        <v>95</v>
      </c>
      <c r="D2" s="54" t="s">
        <v>76</v>
      </c>
      <c r="E2" s="70" t="s">
        <v>95</v>
      </c>
      <c r="F2" s="54" t="s">
        <v>76</v>
      </c>
      <c r="G2" s="70" t="s">
        <v>95</v>
      </c>
      <c r="H2" s="80" t="s">
        <v>97</v>
      </c>
      <c r="I2" s="54" t="s">
        <v>98</v>
      </c>
      <c r="J2" s="80" t="s">
        <v>97</v>
      </c>
      <c r="K2" s="54" t="s">
        <v>98</v>
      </c>
    </row>
    <row r="3" spans="1:11">
      <c r="A3" s="76" t="s">
        <v>23</v>
      </c>
      <c r="B3" s="62">
        <v>11630378207</v>
      </c>
      <c r="C3" s="67">
        <v>5.5441009700408203E-2</v>
      </c>
      <c r="D3" s="62">
        <v>18924118461</v>
      </c>
      <c r="E3" s="67">
        <v>8.4660478568217054E-2</v>
      </c>
      <c r="F3" s="62">
        <v>19888586191</v>
      </c>
      <c r="G3" s="67">
        <v>9.4400288627650875E-2</v>
      </c>
      <c r="H3" s="79">
        <f>1-+D3/F3</f>
        <v>4.849352893854475E-2</v>
      </c>
      <c r="I3" s="65">
        <f>+F3-D3</f>
        <v>964467730</v>
      </c>
      <c r="J3" s="79">
        <f>1-+B3/F3</f>
        <v>0.41522348067843107</v>
      </c>
      <c r="K3" s="65">
        <f>+F3-B3</f>
        <v>8258207984</v>
      </c>
    </row>
    <row r="4" spans="1:11">
      <c r="A4" s="76" t="s">
        <v>41</v>
      </c>
      <c r="B4" s="62">
        <v>43551412959</v>
      </c>
      <c r="C4" s="67">
        <v>0.20760582892077933</v>
      </c>
      <c r="D4" s="62">
        <v>52216417296</v>
      </c>
      <c r="E4" s="67">
        <v>0.23359961979246069</v>
      </c>
      <c r="F4" s="62">
        <v>69150187349</v>
      </c>
      <c r="G4" s="67">
        <v>0.32821828468409164</v>
      </c>
      <c r="H4" s="79">
        <f t="shared" ref="H4:H9" si="0">1-+D4/F4</f>
        <v>0.24488393599767855</v>
      </c>
      <c r="I4" s="65">
        <f t="shared" ref="I4:I8" si="1">+F4-D4</f>
        <v>16933770053</v>
      </c>
      <c r="J4" s="79">
        <f t="shared" ref="J4:J9" si="2">1-+B4/F4</f>
        <v>0.3701909621850098</v>
      </c>
      <c r="K4" s="65">
        <f t="shared" ref="K4:K9" si="3">+F4-B4</f>
        <v>25598774390</v>
      </c>
    </row>
    <row r="5" spans="1:11">
      <c r="A5" s="76" t="s">
        <v>80</v>
      </c>
      <c r="B5" s="62">
        <v>66494735794</v>
      </c>
      <c r="C5" s="67">
        <v>0.3169746698316665</v>
      </c>
      <c r="D5" s="62">
        <v>32108340292</v>
      </c>
      <c r="E5" s="67">
        <v>0.14364248779957403</v>
      </c>
      <c r="F5" s="62">
        <v>32108340292</v>
      </c>
      <c r="G5" s="67">
        <v>0.1524008072675995</v>
      </c>
      <c r="H5" s="79">
        <f t="shared" si="0"/>
        <v>0</v>
      </c>
      <c r="I5" s="65">
        <f t="shared" si="1"/>
        <v>0</v>
      </c>
      <c r="J5" s="79">
        <f t="shared" si="2"/>
        <v>-1.0709490178963748</v>
      </c>
      <c r="K5" s="65">
        <f t="shared" si="3"/>
        <v>-34386395502</v>
      </c>
    </row>
    <row r="6" spans="1:11">
      <c r="A6" s="76" t="s">
        <v>49</v>
      </c>
      <c r="B6" s="62">
        <v>9226437754</v>
      </c>
      <c r="C6" s="67">
        <v>4.3981632919886902E-2</v>
      </c>
      <c r="D6" s="62">
        <v>11048248306</v>
      </c>
      <c r="E6" s="67">
        <v>4.9426343998748512E-2</v>
      </c>
      <c r="F6" s="62">
        <v>12161601700</v>
      </c>
      <c r="G6" s="67">
        <v>5.7724500858389323E-2</v>
      </c>
      <c r="H6" s="79">
        <f t="shared" si="0"/>
        <v>9.1546608864850443E-2</v>
      </c>
      <c r="I6" s="65">
        <f t="shared" si="1"/>
        <v>1113353394</v>
      </c>
      <c r="J6" s="79">
        <f t="shared" si="2"/>
        <v>0.24134682407827912</v>
      </c>
      <c r="K6" s="65">
        <f t="shared" si="3"/>
        <v>2935163946</v>
      </c>
    </row>
    <row r="7" spans="1:11" ht="56.25">
      <c r="A7" s="76" t="s">
        <v>103</v>
      </c>
      <c r="B7" s="62">
        <v>14156752664</v>
      </c>
      <c r="C7" s="67">
        <v>6.7484018817093622E-2</v>
      </c>
      <c r="D7" s="62">
        <v>18477683146</v>
      </c>
      <c r="E7" s="67">
        <v>8.2663269160785799E-2</v>
      </c>
      <c r="F7" s="62">
        <v>17445031949</v>
      </c>
      <c r="G7" s="67">
        <v>8.2802067240426047E-2</v>
      </c>
      <c r="H7" s="79">
        <f t="shared" si="0"/>
        <v>-5.91945718425122E-2</v>
      </c>
      <c r="I7" s="65">
        <f t="shared" si="1"/>
        <v>-1032651197</v>
      </c>
      <c r="J7" s="79">
        <f t="shared" si="2"/>
        <v>0.18849373819510218</v>
      </c>
      <c r="K7" s="65">
        <f t="shared" si="3"/>
        <v>3288279285</v>
      </c>
    </row>
    <row r="8" spans="1:11" ht="22.5">
      <c r="A8" s="76" t="s">
        <v>71</v>
      </c>
      <c r="B8" s="62">
        <v>42032212207</v>
      </c>
      <c r="C8" s="67">
        <v>0.20036392997910898</v>
      </c>
      <c r="D8" s="62">
        <v>27583853632</v>
      </c>
      <c r="E8" s="67">
        <v>0.12340137555434488</v>
      </c>
      <c r="F8" s="62">
        <v>37824350365</v>
      </c>
      <c r="G8" s="67">
        <v>0.17953159451953282</v>
      </c>
      <c r="H8" s="79">
        <f t="shared" si="0"/>
        <v>0.27073820526144021</v>
      </c>
      <c r="I8" s="65">
        <f t="shared" si="1"/>
        <v>10240496733</v>
      </c>
      <c r="J8" s="79">
        <f t="shared" si="2"/>
        <v>-0.11124743191607234</v>
      </c>
      <c r="K8" s="65">
        <f t="shared" si="3"/>
        <v>-4207861842</v>
      </c>
    </row>
    <row r="9" spans="1:11" ht="22.5">
      <c r="A9" s="77" t="s">
        <v>77</v>
      </c>
      <c r="B9" s="62">
        <v>187091929585</v>
      </c>
      <c r="C9" s="74">
        <v>0.89185109016894359</v>
      </c>
      <c r="D9" s="62">
        <v>160358661133</v>
      </c>
      <c r="E9" s="74">
        <v>0.71739357487413091</v>
      </c>
      <c r="F9" s="62">
        <v>188578097846</v>
      </c>
      <c r="G9" s="74">
        <v>0.89507754319769017</v>
      </c>
      <c r="H9" s="74">
        <f t="shared" si="0"/>
        <v>0.14964323553653114</v>
      </c>
      <c r="I9" s="62">
        <f>+F9*H9</f>
        <v>28219436712.999992</v>
      </c>
      <c r="J9" s="74">
        <f t="shared" si="2"/>
        <v>7.8809165962299144E-3</v>
      </c>
      <c r="K9" s="62">
        <f t="shared" si="3"/>
        <v>1486168261</v>
      </c>
    </row>
    <row r="10" spans="1:11" ht="22.5">
      <c r="A10" s="76" t="s">
        <v>73</v>
      </c>
      <c r="B10" s="65">
        <v>22687406503</v>
      </c>
      <c r="C10" s="67">
        <v>0.10814890983105646</v>
      </c>
      <c r="D10" s="65">
        <v>63170886314</v>
      </c>
      <c r="E10" s="67">
        <v>0.28260642512586903</v>
      </c>
      <c r="F10" s="65">
        <v>22105433742</v>
      </c>
      <c r="G10" s="67">
        <v>0.10492245680230979</v>
      </c>
      <c r="H10" s="79">
        <f t="shared" ref="H10:H11" si="4">1-+D10/F10</f>
        <v>-1.857708518696751</v>
      </c>
      <c r="I10" s="65">
        <f t="shared" ref="I10:I11" si="5">+F10-D10</f>
        <v>-41065452572</v>
      </c>
      <c r="J10" s="79">
        <f t="shared" ref="J10:J11" si="6">1-+B10/F10</f>
        <v>-2.6327136024219211E-2</v>
      </c>
      <c r="K10" s="65">
        <f t="shared" ref="K10:K11" si="7">+F10-B10</f>
        <v>-581972761</v>
      </c>
    </row>
    <row r="11" spans="1:11">
      <c r="A11" s="76" t="s">
        <v>74</v>
      </c>
      <c r="B11" s="65">
        <v>209779336088</v>
      </c>
      <c r="C11" s="67">
        <v>1</v>
      </c>
      <c r="D11" s="65">
        <v>223529547447</v>
      </c>
      <c r="E11" s="67">
        <v>1</v>
      </c>
      <c r="F11" s="65">
        <v>210683531588</v>
      </c>
      <c r="G11" s="67">
        <v>1</v>
      </c>
      <c r="H11" s="79">
        <f t="shared" si="4"/>
        <v>-6.0973042184051085E-2</v>
      </c>
      <c r="I11" s="65">
        <f t="shared" si="5"/>
        <v>-12846015859</v>
      </c>
      <c r="J11" s="79">
        <f t="shared" si="6"/>
        <v>4.2917236728696739E-3</v>
      </c>
      <c r="K11" s="65">
        <f t="shared" si="7"/>
        <v>904195500</v>
      </c>
    </row>
    <row r="13" spans="1:11">
      <c r="A13" s="15" t="s">
        <v>96</v>
      </c>
    </row>
    <row r="14" spans="1:11">
      <c r="A14" s="15" t="s">
        <v>91</v>
      </c>
    </row>
  </sheetData>
  <mergeCells count="5">
    <mergeCell ref="F1:G1"/>
    <mergeCell ref="D1:E1"/>
    <mergeCell ref="B1:C1"/>
    <mergeCell ref="H1:I1"/>
    <mergeCell ref="J1:K1"/>
  </mergeCells>
  <pageMargins left="0.7" right="0.7" top="0.75" bottom="0.75" header="0.3" footer="0.3"/>
  <pageSetup paperSize="13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2"/>
  <sheetViews>
    <sheetView showGridLines="0" workbookViewId="0">
      <pane xSplit="4" ySplit="1" topLeftCell="H253" activePane="bottomRight" state="frozen"/>
      <selection pane="topRight" activeCell="E1" sqref="E1"/>
      <selection pane="bottomLeft" activeCell="A2" sqref="A2"/>
      <selection pane="bottomRight" activeCell="M264" sqref="M264"/>
    </sheetView>
  </sheetViews>
  <sheetFormatPr baseColWidth="10" defaultRowHeight="15"/>
  <cols>
    <col min="2" max="2" width="39.42578125" customWidth="1"/>
    <col min="5" max="5" width="11.42578125" style="98"/>
    <col min="6" max="6" width="22.42578125" style="104" bestFit="1" customWidth="1"/>
    <col min="7" max="7" width="21.42578125" style="104" bestFit="1" customWidth="1"/>
    <col min="8" max="8" width="19.7109375" style="104" bestFit="1" customWidth="1"/>
    <col min="9" max="10" width="21.42578125" style="104" bestFit="1" customWidth="1"/>
    <col min="11" max="12" width="19.7109375" style="104" bestFit="1" customWidth="1"/>
    <col min="13" max="13" width="21.42578125" style="105" bestFit="1" customWidth="1"/>
    <col min="14" max="14" width="22.42578125" style="104" bestFit="1" customWidth="1"/>
    <col min="15" max="15" width="22.42578125" style="104" customWidth="1"/>
    <col min="16" max="16" width="7.140625" style="99" bestFit="1" customWidth="1"/>
    <col min="17" max="17" width="7.140625" style="99" hidden="1" customWidth="1"/>
  </cols>
  <sheetData>
    <row r="1" spans="1:17" s="90" customFormat="1" ht="30">
      <c r="A1" s="87" t="s">
        <v>106</v>
      </c>
      <c r="B1" s="87" t="s">
        <v>107</v>
      </c>
      <c r="C1" s="87" t="s">
        <v>108</v>
      </c>
      <c r="D1" s="87" t="s">
        <v>109</v>
      </c>
      <c r="E1" s="88" t="s">
        <v>110</v>
      </c>
      <c r="F1" s="100" t="s">
        <v>111</v>
      </c>
      <c r="G1" s="100" t="s">
        <v>112</v>
      </c>
      <c r="H1" s="100" t="s">
        <v>113</v>
      </c>
      <c r="I1" s="100" t="s">
        <v>114</v>
      </c>
      <c r="J1" s="100" t="s">
        <v>115</v>
      </c>
      <c r="K1" s="100" t="s">
        <v>116</v>
      </c>
      <c r="L1" s="100" t="s">
        <v>117</v>
      </c>
      <c r="M1" s="100" t="s">
        <v>118</v>
      </c>
      <c r="N1" s="100" t="s">
        <v>479</v>
      </c>
      <c r="O1" s="100" t="s">
        <v>480</v>
      </c>
      <c r="P1" s="89" t="s">
        <v>119</v>
      </c>
      <c r="Q1" s="89"/>
    </row>
    <row r="2" spans="1:17" s="94" customFormat="1">
      <c r="A2" s="91" t="s">
        <v>120</v>
      </c>
      <c r="B2" s="91" t="s">
        <v>121</v>
      </c>
      <c r="C2" s="91">
        <v>800088702</v>
      </c>
      <c r="D2" s="91" t="s">
        <v>122</v>
      </c>
      <c r="E2" s="92">
        <v>45632</v>
      </c>
      <c r="F2" s="101">
        <v>94500</v>
      </c>
      <c r="G2" s="101">
        <v>0</v>
      </c>
      <c r="H2" s="101">
        <v>0</v>
      </c>
      <c r="I2" s="101">
        <v>0</v>
      </c>
      <c r="J2" s="101">
        <v>94500</v>
      </c>
      <c r="K2" s="101">
        <v>0</v>
      </c>
      <c r="L2" s="101">
        <v>0</v>
      </c>
      <c r="M2" s="102">
        <v>94500</v>
      </c>
      <c r="N2" s="101">
        <v>0</v>
      </c>
      <c r="O2" s="101">
        <v>0</v>
      </c>
      <c r="P2" s="93">
        <f>+M2/$M$281</f>
        <v>2.6854748199771459E-6</v>
      </c>
      <c r="Q2" s="93"/>
    </row>
    <row r="3" spans="1:17" s="94" customFormat="1">
      <c r="A3" s="91" t="s">
        <v>120</v>
      </c>
      <c r="B3" s="91" t="s">
        <v>121</v>
      </c>
      <c r="C3" s="91">
        <v>800088702</v>
      </c>
      <c r="D3" s="91" t="s">
        <v>123</v>
      </c>
      <c r="E3" s="92">
        <v>45672</v>
      </c>
      <c r="F3" s="101">
        <v>629348</v>
      </c>
      <c r="G3" s="101">
        <v>0</v>
      </c>
      <c r="H3" s="101">
        <v>0</v>
      </c>
      <c r="I3" s="101">
        <v>629348</v>
      </c>
      <c r="J3" s="101">
        <v>0</v>
      </c>
      <c r="K3" s="101">
        <v>0</v>
      </c>
      <c r="L3" s="101">
        <v>0</v>
      </c>
      <c r="M3" s="102">
        <v>629348</v>
      </c>
      <c r="N3" s="101">
        <v>0</v>
      </c>
      <c r="O3" s="101">
        <v>0</v>
      </c>
      <c r="P3" s="93">
        <f t="shared" ref="P3:P66" si="0">+M3/$M$281</f>
        <v>1.7884637111142611E-5</v>
      </c>
      <c r="Q3" s="93"/>
    </row>
    <row r="4" spans="1:17" s="94" customFormat="1">
      <c r="A4" s="91" t="s">
        <v>120</v>
      </c>
      <c r="B4" s="91" t="s">
        <v>121</v>
      </c>
      <c r="C4" s="91">
        <v>800088702</v>
      </c>
      <c r="D4" s="91" t="s">
        <v>124</v>
      </c>
      <c r="E4" s="92">
        <v>45698</v>
      </c>
      <c r="F4" s="101">
        <v>1610915</v>
      </c>
      <c r="G4" s="101">
        <v>0</v>
      </c>
      <c r="H4" s="101">
        <v>1610915</v>
      </c>
      <c r="I4" s="101">
        <v>0</v>
      </c>
      <c r="J4" s="101">
        <v>0</v>
      </c>
      <c r="K4" s="101">
        <v>0</v>
      </c>
      <c r="L4" s="101">
        <v>0</v>
      </c>
      <c r="M4" s="102">
        <v>1610915</v>
      </c>
      <c r="N4" s="101">
        <v>0</v>
      </c>
      <c r="O4" s="101">
        <v>0</v>
      </c>
      <c r="P4" s="93">
        <f t="shared" si="0"/>
        <v>4.5778536186491895E-5</v>
      </c>
      <c r="Q4" s="93"/>
    </row>
    <row r="5" spans="1:17" s="94" customFormat="1">
      <c r="A5" s="91" t="s">
        <v>120</v>
      </c>
      <c r="B5" s="91" t="s">
        <v>125</v>
      </c>
      <c r="C5" s="91">
        <v>800130907</v>
      </c>
      <c r="D5" s="91" t="s">
        <v>126</v>
      </c>
      <c r="E5" s="92">
        <v>45698</v>
      </c>
      <c r="F5" s="101">
        <v>288388344</v>
      </c>
      <c r="G5" s="101">
        <v>0</v>
      </c>
      <c r="H5" s="101">
        <v>0</v>
      </c>
      <c r="I5" s="101">
        <v>0</v>
      </c>
      <c r="J5" s="101">
        <v>0</v>
      </c>
      <c r="K5" s="101">
        <v>0</v>
      </c>
      <c r="L5" s="101">
        <v>0</v>
      </c>
      <c r="M5" s="102">
        <v>0</v>
      </c>
      <c r="N5" s="101">
        <v>288388344</v>
      </c>
      <c r="O5" s="101">
        <v>0</v>
      </c>
      <c r="P5" s="93">
        <f t="shared" si="0"/>
        <v>0</v>
      </c>
      <c r="Q5" s="93"/>
    </row>
    <row r="6" spans="1:17" s="94" customFormat="1">
      <c r="A6" s="91" t="s">
        <v>120</v>
      </c>
      <c r="B6" s="91" t="s">
        <v>127</v>
      </c>
      <c r="C6" s="91">
        <v>800251440</v>
      </c>
      <c r="D6" s="91" t="s">
        <v>128</v>
      </c>
      <c r="E6" s="92">
        <v>45482</v>
      </c>
      <c r="F6" s="101">
        <v>104591013</v>
      </c>
      <c r="G6" s="101">
        <v>0</v>
      </c>
      <c r="H6" s="101">
        <v>0</v>
      </c>
      <c r="I6" s="101">
        <v>0</v>
      </c>
      <c r="J6" s="101">
        <v>0</v>
      </c>
      <c r="K6" s="101">
        <v>104591013</v>
      </c>
      <c r="L6" s="101">
        <v>0</v>
      </c>
      <c r="M6" s="102">
        <v>104591013</v>
      </c>
      <c r="N6" s="101">
        <v>0</v>
      </c>
      <c r="O6" s="101">
        <v>0</v>
      </c>
      <c r="P6" s="93">
        <f t="shared" si="0"/>
        <v>2.9722384318243635E-3</v>
      </c>
      <c r="Q6" s="93" t="s">
        <v>82</v>
      </c>
    </row>
    <row r="7" spans="1:17" s="94" customFormat="1">
      <c r="A7" s="91" t="s">
        <v>120</v>
      </c>
      <c r="B7" s="91" t="s">
        <v>127</v>
      </c>
      <c r="C7" s="91">
        <v>800251440</v>
      </c>
      <c r="D7" s="91" t="s">
        <v>129</v>
      </c>
      <c r="E7" s="92">
        <v>45482</v>
      </c>
      <c r="F7" s="101">
        <v>41698</v>
      </c>
      <c r="G7" s="101">
        <v>0</v>
      </c>
      <c r="H7" s="101">
        <v>0</v>
      </c>
      <c r="I7" s="101">
        <v>0</v>
      </c>
      <c r="J7" s="101">
        <v>0</v>
      </c>
      <c r="K7" s="101">
        <v>41698</v>
      </c>
      <c r="L7" s="101">
        <v>0</v>
      </c>
      <c r="M7" s="102">
        <v>41698</v>
      </c>
      <c r="N7" s="101">
        <v>0</v>
      </c>
      <c r="O7" s="101">
        <v>0</v>
      </c>
      <c r="P7" s="93">
        <f t="shared" si="0"/>
        <v>1.1849622120995452E-6</v>
      </c>
      <c r="Q7" s="93" t="s">
        <v>82</v>
      </c>
    </row>
    <row r="8" spans="1:17" s="94" customFormat="1">
      <c r="A8" s="91" t="s">
        <v>120</v>
      </c>
      <c r="B8" s="91" t="s">
        <v>127</v>
      </c>
      <c r="C8" s="91">
        <v>800251440</v>
      </c>
      <c r="D8" s="91" t="s">
        <v>130</v>
      </c>
      <c r="E8" s="92">
        <v>45482</v>
      </c>
      <c r="F8" s="101">
        <v>56994</v>
      </c>
      <c r="G8" s="101">
        <v>0</v>
      </c>
      <c r="H8" s="101">
        <v>0</v>
      </c>
      <c r="I8" s="101">
        <v>0</v>
      </c>
      <c r="J8" s="101">
        <v>0</v>
      </c>
      <c r="K8" s="101">
        <v>56994</v>
      </c>
      <c r="L8" s="101">
        <v>0</v>
      </c>
      <c r="M8" s="102">
        <v>56994</v>
      </c>
      <c r="N8" s="101">
        <v>0</v>
      </c>
      <c r="O8" s="101">
        <v>0</v>
      </c>
      <c r="P8" s="93">
        <f t="shared" si="0"/>
        <v>1.6196397025373276E-6</v>
      </c>
      <c r="Q8" s="93" t="s">
        <v>82</v>
      </c>
    </row>
    <row r="9" spans="1:17" s="94" customFormat="1">
      <c r="A9" s="91" t="s">
        <v>120</v>
      </c>
      <c r="B9" s="91" t="s">
        <v>131</v>
      </c>
      <c r="C9" s="91">
        <v>800251440</v>
      </c>
      <c r="D9" s="91" t="s">
        <v>132</v>
      </c>
      <c r="E9" s="92">
        <v>45512</v>
      </c>
      <c r="F9" s="101">
        <v>200472077</v>
      </c>
      <c r="G9" s="101">
        <v>0</v>
      </c>
      <c r="H9" s="101">
        <v>0</v>
      </c>
      <c r="I9" s="101">
        <v>0</v>
      </c>
      <c r="J9" s="101">
        <v>0</v>
      </c>
      <c r="K9" s="101">
        <v>200472077</v>
      </c>
      <c r="L9" s="101">
        <v>0</v>
      </c>
      <c r="M9" s="102">
        <v>200472077</v>
      </c>
      <c r="N9" s="101">
        <v>0</v>
      </c>
      <c r="O9" s="101">
        <v>0</v>
      </c>
      <c r="P9" s="93">
        <f t="shared" si="0"/>
        <v>5.6969599459472968E-3</v>
      </c>
      <c r="Q9" s="93" t="s">
        <v>82</v>
      </c>
    </row>
    <row r="10" spans="1:17" s="94" customFormat="1">
      <c r="A10" s="91" t="s">
        <v>120</v>
      </c>
      <c r="B10" s="91" t="s">
        <v>131</v>
      </c>
      <c r="C10" s="91">
        <v>800251440</v>
      </c>
      <c r="D10" s="91" t="s">
        <v>133</v>
      </c>
      <c r="E10" s="92">
        <v>45541</v>
      </c>
      <c r="F10" s="101">
        <v>125063934</v>
      </c>
      <c r="G10" s="101">
        <v>0</v>
      </c>
      <c r="H10" s="101">
        <v>0</v>
      </c>
      <c r="I10" s="101">
        <v>0</v>
      </c>
      <c r="J10" s="101">
        <v>0</v>
      </c>
      <c r="K10" s="101">
        <v>125063934</v>
      </c>
      <c r="L10" s="101">
        <v>0</v>
      </c>
      <c r="M10" s="102">
        <v>125063934</v>
      </c>
      <c r="N10" s="101">
        <v>0</v>
      </c>
      <c r="O10" s="101">
        <v>0</v>
      </c>
      <c r="P10" s="93">
        <f t="shared" si="0"/>
        <v>3.554032229040039E-3</v>
      </c>
      <c r="Q10" s="93" t="s">
        <v>82</v>
      </c>
    </row>
    <row r="11" spans="1:17" s="94" customFormat="1">
      <c r="A11" s="91" t="s">
        <v>120</v>
      </c>
      <c r="B11" s="91" t="s">
        <v>131</v>
      </c>
      <c r="C11" s="91">
        <v>800251440</v>
      </c>
      <c r="D11" s="91" t="s">
        <v>134</v>
      </c>
      <c r="E11" s="92">
        <v>45573</v>
      </c>
      <c r="F11" s="101">
        <v>38086750</v>
      </c>
      <c r="G11" s="101">
        <v>0</v>
      </c>
      <c r="H11" s="101">
        <v>0</v>
      </c>
      <c r="I11" s="101">
        <v>0</v>
      </c>
      <c r="J11" s="101">
        <v>38086750</v>
      </c>
      <c r="K11" s="101">
        <v>0</v>
      </c>
      <c r="L11" s="101">
        <v>0</v>
      </c>
      <c r="M11" s="102">
        <v>38086750</v>
      </c>
      <c r="N11" s="101">
        <v>0</v>
      </c>
      <c r="O11" s="101">
        <v>0</v>
      </c>
      <c r="P11" s="93">
        <f t="shared" si="0"/>
        <v>1.0823387100504186E-3</v>
      </c>
      <c r="Q11" s="93" t="s">
        <v>82</v>
      </c>
    </row>
    <row r="12" spans="1:17" s="94" customFormat="1">
      <c r="A12" s="91" t="s">
        <v>120</v>
      </c>
      <c r="B12" s="91" t="s">
        <v>131</v>
      </c>
      <c r="C12" s="91">
        <v>800251440</v>
      </c>
      <c r="D12" s="91" t="s">
        <v>135</v>
      </c>
      <c r="E12" s="92">
        <v>45608</v>
      </c>
      <c r="F12" s="101">
        <v>106565871</v>
      </c>
      <c r="G12" s="101">
        <v>0</v>
      </c>
      <c r="H12" s="101">
        <v>0</v>
      </c>
      <c r="I12" s="101">
        <v>0</v>
      </c>
      <c r="J12" s="101">
        <v>106565871</v>
      </c>
      <c r="K12" s="101">
        <v>0</v>
      </c>
      <c r="L12" s="101">
        <v>0</v>
      </c>
      <c r="M12" s="102">
        <v>106565871</v>
      </c>
      <c r="N12" s="101">
        <v>0</v>
      </c>
      <c r="O12" s="101">
        <v>0</v>
      </c>
      <c r="P12" s="93">
        <f t="shared" si="0"/>
        <v>3.0283593993590771E-3</v>
      </c>
      <c r="Q12" s="93" t="s">
        <v>82</v>
      </c>
    </row>
    <row r="13" spans="1:17" s="94" customFormat="1">
      <c r="A13" s="91" t="s">
        <v>120</v>
      </c>
      <c r="B13" s="91" t="s">
        <v>131</v>
      </c>
      <c r="C13" s="91">
        <v>800251440</v>
      </c>
      <c r="D13" s="91" t="s">
        <v>136</v>
      </c>
      <c r="E13" s="92">
        <v>45632</v>
      </c>
      <c r="F13" s="101">
        <v>152089699</v>
      </c>
      <c r="G13" s="101">
        <v>0</v>
      </c>
      <c r="H13" s="101">
        <v>0</v>
      </c>
      <c r="I13" s="101">
        <v>0</v>
      </c>
      <c r="J13" s="101">
        <v>152089699</v>
      </c>
      <c r="K13" s="101">
        <v>0</v>
      </c>
      <c r="L13" s="101">
        <v>0</v>
      </c>
      <c r="M13" s="102">
        <v>152089699</v>
      </c>
      <c r="N13" s="101">
        <v>0</v>
      </c>
      <c r="O13" s="101">
        <v>0</v>
      </c>
      <c r="P13" s="93">
        <f t="shared" si="0"/>
        <v>4.3220429316656438E-3</v>
      </c>
      <c r="Q13" s="93" t="s">
        <v>82</v>
      </c>
    </row>
    <row r="14" spans="1:17" s="94" customFormat="1">
      <c r="A14" s="91" t="s">
        <v>120</v>
      </c>
      <c r="B14" s="91" t="s">
        <v>131</v>
      </c>
      <c r="C14" s="91">
        <v>800251440</v>
      </c>
      <c r="D14" s="91" t="s">
        <v>137</v>
      </c>
      <c r="E14" s="92">
        <v>45657</v>
      </c>
      <c r="F14" s="101">
        <v>60000</v>
      </c>
      <c r="G14" s="101">
        <v>0</v>
      </c>
      <c r="H14" s="101">
        <v>0</v>
      </c>
      <c r="I14" s="101">
        <v>60000</v>
      </c>
      <c r="J14" s="101">
        <v>0</v>
      </c>
      <c r="K14" s="101">
        <v>0</v>
      </c>
      <c r="L14" s="101">
        <v>0</v>
      </c>
      <c r="M14" s="102">
        <v>60000</v>
      </c>
      <c r="N14" s="101">
        <v>0</v>
      </c>
      <c r="O14" s="101">
        <v>0</v>
      </c>
      <c r="P14" s="93">
        <f t="shared" si="0"/>
        <v>1.7050633777632673E-6</v>
      </c>
      <c r="Q14" s="93" t="s">
        <v>82</v>
      </c>
    </row>
    <row r="15" spans="1:17" s="94" customFormat="1">
      <c r="A15" s="91" t="s">
        <v>120</v>
      </c>
      <c r="B15" s="91" t="s">
        <v>131</v>
      </c>
      <c r="C15" s="91">
        <v>800251440</v>
      </c>
      <c r="D15" s="91" t="s">
        <v>138</v>
      </c>
      <c r="E15" s="92">
        <v>45657</v>
      </c>
      <c r="F15" s="101">
        <v>73988</v>
      </c>
      <c r="G15" s="101">
        <v>0</v>
      </c>
      <c r="H15" s="101">
        <v>0</v>
      </c>
      <c r="I15" s="101">
        <v>73988</v>
      </c>
      <c r="J15" s="101">
        <v>0</v>
      </c>
      <c r="K15" s="101">
        <v>0</v>
      </c>
      <c r="L15" s="101">
        <v>0</v>
      </c>
      <c r="M15" s="102">
        <v>73988</v>
      </c>
      <c r="N15" s="101">
        <v>0</v>
      </c>
      <c r="O15" s="101">
        <v>0</v>
      </c>
      <c r="P15" s="93">
        <f t="shared" si="0"/>
        <v>2.1025704865658103E-6</v>
      </c>
      <c r="Q15" s="93" t="s">
        <v>82</v>
      </c>
    </row>
    <row r="16" spans="1:17" s="94" customFormat="1">
      <c r="A16" s="91" t="s">
        <v>120</v>
      </c>
      <c r="B16" s="91" t="s">
        <v>131</v>
      </c>
      <c r="C16" s="91">
        <v>800251440</v>
      </c>
      <c r="D16" s="91" t="s">
        <v>139</v>
      </c>
      <c r="E16" s="92">
        <v>45672</v>
      </c>
      <c r="F16" s="101">
        <v>125063754</v>
      </c>
      <c r="G16" s="101">
        <v>0</v>
      </c>
      <c r="H16" s="101">
        <v>0</v>
      </c>
      <c r="I16" s="101">
        <v>125063754</v>
      </c>
      <c r="J16" s="101">
        <v>0</v>
      </c>
      <c r="K16" s="101">
        <v>0</v>
      </c>
      <c r="L16" s="101">
        <v>0</v>
      </c>
      <c r="M16" s="102">
        <v>125063754</v>
      </c>
      <c r="N16" s="101">
        <v>0</v>
      </c>
      <c r="O16" s="101">
        <v>0</v>
      </c>
      <c r="P16" s="93">
        <f t="shared" si="0"/>
        <v>3.5540271138499056E-3</v>
      </c>
      <c r="Q16" s="93" t="s">
        <v>82</v>
      </c>
    </row>
    <row r="17" spans="1:17" s="94" customFormat="1">
      <c r="A17" s="91" t="s">
        <v>120</v>
      </c>
      <c r="B17" s="91" t="s">
        <v>131</v>
      </c>
      <c r="C17" s="91">
        <v>800251440</v>
      </c>
      <c r="D17" s="91" t="s">
        <v>140</v>
      </c>
      <c r="E17" s="92">
        <v>45698</v>
      </c>
      <c r="F17" s="101">
        <v>1267106166</v>
      </c>
      <c r="G17" s="101">
        <v>0</v>
      </c>
      <c r="H17" s="101">
        <v>220011498</v>
      </c>
      <c r="I17" s="101">
        <v>0</v>
      </c>
      <c r="J17" s="101">
        <v>0</v>
      </c>
      <c r="K17" s="101">
        <v>0</v>
      </c>
      <c r="L17" s="101">
        <v>0</v>
      </c>
      <c r="M17" s="102">
        <v>220011498</v>
      </c>
      <c r="N17" s="101">
        <v>1047094668</v>
      </c>
      <c r="O17" s="101">
        <v>0</v>
      </c>
      <c r="P17" s="93">
        <f t="shared" si="0"/>
        <v>6.2522257987772719E-3</v>
      </c>
      <c r="Q17" s="93" t="s">
        <v>82</v>
      </c>
    </row>
    <row r="18" spans="1:17" s="94" customFormat="1">
      <c r="A18" s="91" t="s">
        <v>120</v>
      </c>
      <c r="B18" s="91" t="s">
        <v>131</v>
      </c>
      <c r="C18" s="91">
        <v>800251440</v>
      </c>
      <c r="D18" s="91" t="s">
        <v>141</v>
      </c>
      <c r="E18" s="92">
        <v>45708</v>
      </c>
      <c r="F18" s="101">
        <v>116094668</v>
      </c>
      <c r="G18" s="101">
        <v>0</v>
      </c>
      <c r="H18" s="101">
        <v>116094668</v>
      </c>
      <c r="I18" s="101">
        <v>0</v>
      </c>
      <c r="J18" s="101">
        <v>0</v>
      </c>
      <c r="K18" s="101">
        <v>0</v>
      </c>
      <c r="L18" s="101">
        <v>0</v>
      </c>
      <c r="M18" s="102">
        <v>116094668</v>
      </c>
      <c r="N18" s="101">
        <v>0</v>
      </c>
      <c r="O18" s="101">
        <v>0</v>
      </c>
      <c r="P18" s="93">
        <f t="shared" si="0"/>
        <v>3.299146112673085E-3</v>
      </c>
      <c r="Q18" s="93" t="s">
        <v>82</v>
      </c>
    </row>
    <row r="19" spans="1:17" s="94" customFormat="1">
      <c r="A19" s="91" t="s">
        <v>120</v>
      </c>
      <c r="B19" s="91" t="s">
        <v>142</v>
      </c>
      <c r="C19" s="91">
        <v>806008394</v>
      </c>
      <c r="D19" s="91" t="s">
        <v>143</v>
      </c>
      <c r="E19" s="92">
        <v>45609</v>
      </c>
      <c r="F19" s="101">
        <v>3844220</v>
      </c>
      <c r="G19" s="101">
        <v>0</v>
      </c>
      <c r="H19" s="101">
        <v>0</v>
      </c>
      <c r="I19" s="101">
        <v>0</v>
      </c>
      <c r="J19" s="101">
        <v>3844220</v>
      </c>
      <c r="K19" s="101">
        <v>0</v>
      </c>
      <c r="L19" s="101">
        <v>0</v>
      </c>
      <c r="M19" s="102">
        <v>3844220</v>
      </c>
      <c r="N19" s="101">
        <v>0</v>
      </c>
      <c r="O19" s="101">
        <v>0</v>
      </c>
      <c r="P19" s="93">
        <f t="shared" si="0"/>
        <v>1.0924397896775179E-4</v>
      </c>
      <c r="Q19" s="93"/>
    </row>
    <row r="20" spans="1:17" s="94" customFormat="1">
      <c r="A20" s="91" t="s">
        <v>120</v>
      </c>
      <c r="B20" s="91" t="s">
        <v>142</v>
      </c>
      <c r="C20" s="91">
        <v>806008394</v>
      </c>
      <c r="D20" s="91" t="s">
        <v>144</v>
      </c>
      <c r="E20" s="92">
        <v>45685</v>
      </c>
      <c r="F20" s="101">
        <v>5569620</v>
      </c>
      <c r="G20" s="101">
        <v>0</v>
      </c>
      <c r="H20" s="101">
        <v>0</v>
      </c>
      <c r="I20" s="101">
        <v>5569620</v>
      </c>
      <c r="J20" s="101">
        <v>0</v>
      </c>
      <c r="K20" s="101">
        <v>0</v>
      </c>
      <c r="L20" s="101">
        <v>0</v>
      </c>
      <c r="M20" s="102">
        <v>5569620</v>
      </c>
      <c r="N20" s="101">
        <v>0</v>
      </c>
      <c r="O20" s="101">
        <v>0</v>
      </c>
      <c r="P20" s="93">
        <f t="shared" si="0"/>
        <v>1.582759181676308E-4</v>
      </c>
      <c r="Q20" s="93"/>
    </row>
    <row r="21" spans="1:17" s="94" customFormat="1">
      <c r="A21" s="91" t="s">
        <v>120</v>
      </c>
      <c r="B21" s="91" t="s">
        <v>145</v>
      </c>
      <c r="C21" s="91">
        <v>809008362</v>
      </c>
      <c r="D21" s="91" t="s">
        <v>146</v>
      </c>
      <c r="E21" s="92">
        <v>45390</v>
      </c>
      <c r="F21" s="101">
        <v>60000</v>
      </c>
      <c r="G21" s="101">
        <v>0</v>
      </c>
      <c r="H21" s="101">
        <v>0</v>
      </c>
      <c r="I21" s="101">
        <v>0</v>
      </c>
      <c r="J21" s="101">
        <v>0</v>
      </c>
      <c r="K21" s="101">
        <v>60000</v>
      </c>
      <c r="L21" s="101">
        <v>0</v>
      </c>
      <c r="M21" s="102">
        <v>60000</v>
      </c>
      <c r="N21" s="101">
        <v>0</v>
      </c>
      <c r="O21" s="101">
        <v>0</v>
      </c>
      <c r="P21" s="93">
        <f t="shared" si="0"/>
        <v>1.7050633777632673E-6</v>
      </c>
      <c r="Q21" s="93"/>
    </row>
    <row r="22" spans="1:17" s="94" customFormat="1">
      <c r="A22" s="91" t="s">
        <v>120</v>
      </c>
      <c r="B22" s="91" t="s">
        <v>145</v>
      </c>
      <c r="C22" s="91">
        <v>809008362</v>
      </c>
      <c r="D22" s="91" t="s">
        <v>147</v>
      </c>
      <c r="E22" s="92">
        <v>45421</v>
      </c>
      <c r="F22" s="101">
        <v>1554300</v>
      </c>
      <c r="G22" s="101">
        <v>0</v>
      </c>
      <c r="H22" s="101">
        <v>0</v>
      </c>
      <c r="I22" s="101">
        <v>0</v>
      </c>
      <c r="J22" s="101">
        <v>0</v>
      </c>
      <c r="K22" s="101">
        <v>1554300</v>
      </c>
      <c r="L22" s="101">
        <v>0</v>
      </c>
      <c r="M22" s="102">
        <v>1554300</v>
      </c>
      <c r="N22" s="101">
        <v>0</v>
      </c>
      <c r="O22" s="101">
        <v>0</v>
      </c>
      <c r="P22" s="93">
        <f t="shared" si="0"/>
        <v>4.4169666800957437E-5</v>
      </c>
      <c r="Q22" s="93"/>
    </row>
    <row r="23" spans="1:17" s="94" customFormat="1">
      <c r="A23" s="91" t="s">
        <v>120</v>
      </c>
      <c r="B23" s="91" t="s">
        <v>148</v>
      </c>
      <c r="C23" s="91">
        <v>824001398</v>
      </c>
      <c r="D23" s="91" t="s">
        <v>149</v>
      </c>
      <c r="E23" s="92">
        <v>45392</v>
      </c>
      <c r="F23" s="101">
        <v>60000</v>
      </c>
      <c r="G23" s="101">
        <v>0</v>
      </c>
      <c r="H23" s="101">
        <v>0</v>
      </c>
      <c r="I23" s="101">
        <v>0</v>
      </c>
      <c r="J23" s="101">
        <v>0</v>
      </c>
      <c r="K23" s="101">
        <v>60000</v>
      </c>
      <c r="L23" s="101">
        <v>0</v>
      </c>
      <c r="M23" s="102">
        <v>60000</v>
      </c>
      <c r="N23" s="101">
        <v>0</v>
      </c>
      <c r="O23" s="101">
        <v>0</v>
      </c>
      <c r="P23" s="93">
        <f t="shared" si="0"/>
        <v>1.7050633777632673E-6</v>
      </c>
      <c r="Q23" s="93"/>
    </row>
    <row r="24" spans="1:17" s="94" customFormat="1">
      <c r="A24" s="91" t="s">
        <v>120</v>
      </c>
      <c r="B24" s="91" t="s">
        <v>148</v>
      </c>
      <c r="C24" s="91">
        <v>824001398</v>
      </c>
      <c r="D24" s="91" t="s">
        <v>150</v>
      </c>
      <c r="E24" s="92">
        <v>45412</v>
      </c>
      <c r="F24" s="101">
        <v>60000</v>
      </c>
      <c r="G24" s="101">
        <v>0</v>
      </c>
      <c r="H24" s="101">
        <v>0</v>
      </c>
      <c r="I24" s="101">
        <v>0</v>
      </c>
      <c r="J24" s="101">
        <v>0</v>
      </c>
      <c r="K24" s="101">
        <v>60000</v>
      </c>
      <c r="L24" s="101">
        <v>0</v>
      </c>
      <c r="M24" s="102">
        <v>60000</v>
      </c>
      <c r="N24" s="101">
        <v>0</v>
      </c>
      <c r="O24" s="101">
        <v>0</v>
      </c>
      <c r="P24" s="93">
        <f t="shared" si="0"/>
        <v>1.7050633777632673E-6</v>
      </c>
      <c r="Q24" s="93"/>
    </row>
    <row r="25" spans="1:17" s="94" customFormat="1">
      <c r="A25" s="91" t="s">
        <v>120</v>
      </c>
      <c r="B25" s="91" t="s">
        <v>151</v>
      </c>
      <c r="C25" s="91">
        <v>824001398</v>
      </c>
      <c r="D25" s="91" t="s">
        <v>152</v>
      </c>
      <c r="E25" s="92">
        <v>45637</v>
      </c>
      <c r="F25" s="101">
        <v>103600</v>
      </c>
      <c r="G25" s="101">
        <v>0</v>
      </c>
      <c r="H25" s="101">
        <v>0</v>
      </c>
      <c r="I25" s="101">
        <v>0</v>
      </c>
      <c r="J25" s="101">
        <v>103600</v>
      </c>
      <c r="K25" s="101">
        <v>0</v>
      </c>
      <c r="L25" s="101">
        <v>0</v>
      </c>
      <c r="M25" s="102">
        <v>103600</v>
      </c>
      <c r="N25" s="101">
        <v>0</v>
      </c>
      <c r="O25" s="101">
        <v>0</v>
      </c>
      <c r="P25" s="93">
        <f t="shared" si="0"/>
        <v>2.9440760989379084E-6</v>
      </c>
      <c r="Q25" s="93"/>
    </row>
    <row r="26" spans="1:17" s="94" customFormat="1">
      <c r="A26" s="91" t="s">
        <v>120</v>
      </c>
      <c r="B26" s="91" t="s">
        <v>151</v>
      </c>
      <c r="C26" s="91">
        <v>824001398</v>
      </c>
      <c r="D26" s="91" t="s">
        <v>153</v>
      </c>
      <c r="E26" s="92">
        <v>45716</v>
      </c>
      <c r="F26" s="101">
        <v>23767454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2">
        <v>0</v>
      </c>
      <c r="N26" s="101">
        <v>23767454</v>
      </c>
      <c r="O26" s="101">
        <v>0</v>
      </c>
      <c r="P26" s="93">
        <f t="shared" si="0"/>
        <v>0</v>
      </c>
      <c r="Q26" s="93"/>
    </row>
    <row r="27" spans="1:17" s="94" customFormat="1">
      <c r="A27" s="91" t="s">
        <v>120</v>
      </c>
      <c r="B27" s="91" t="s">
        <v>154</v>
      </c>
      <c r="C27" s="91">
        <v>830003564</v>
      </c>
      <c r="D27" s="91" t="s">
        <v>155</v>
      </c>
      <c r="E27" s="92">
        <v>45593</v>
      </c>
      <c r="F27" s="101">
        <v>348776</v>
      </c>
      <c r="G27" s="101">
        <v>0</v>
      </c>
      <c r="H27" s="101">
        <v>0</v>
      </c>
      <c r="I27" s="101">
        <v>0</v>
      </c>
      <c r="J27" s="101">
        <v>348776</v>
      </c>
      <c r="K27" s="101">
        <v>0</v>
      </c>
      <c r="L27" s="101">
        <v>0</v>
      </c>
      <c r="M27" s="102">
        <v>348776</v>
      </c>
      <c r="N27" s="101">
        <v>0</v>
      </c>
      <c r="O27" s="101">
        <v>0</v>
      </c>
      <c r="P27" s="93">
        <f t="shared" si="0"/>
        <v>9.9114197440460228E-6</v>
      </c>
      <c r="Q27" s="93" t="s">
        <v>82</v>
      </c>
    </row>
    <row r="28" spans="1:17" s="94" customFormat="1">
      <c r="A28" s="91" t="s">
        <v>120</v>
      </c>
      <c r="B28" s="91" t="s">
        <v>154</v>
      </c>
      <c r="C28" s="91">
        <v>830003564</v>
      </c>
      <c r="D28" s="91" t="s">
        <v>156</v>
      </c>
      <c r="E28" s="92">
        <v>45657</v>
      </c>
      <c r="F28" s="101">
        <v>718460</v>
      </c>
      <c r="G28" s="101">
        <v>0</v>
      </c>
      <c r="H28" s="101">
        <v>0</v>
      </c>
      <c r="I28" s="101">
        <v>718460</v>
      </c>
      <c r="J28" s="101">
        <v>0</v>
      </c>
      <c r="K28" s="101">
        <v>0</v>
      </c>
      <c r="L28" s="101">
        <v>0</v>
      </c>
      <c r="M28" s="102">
        <v>718460</v>
      </c>
      <c r="N28" s="101">
        <v>0</v>
      </c>
      <c r="O28" s="101">
        <v>0</v>
      </c>
      <c r="P28" s="93">
        <f t="shared" si="0"/>
        <v>2.0416997239796616E-5</v>
      </c>
      <c r="Q28" s="93" t="s">
        <v>82</v>
      </c>
    </row>
    <row r="29" spans="1:17" s="94" customFormat="1">
      <c r="A29" s="91" t="s">
        <v>120</v>
      </c>
      <c r="B29" s="91" t="s">
        <v>154</v>
      </c>
      <c r="C29" s="91">
        <v>830003564</v>
      </c>
      <c r="D29" s="91" t="s">
        <v>157</v>
      </c>
      <c r="E29" s="92">
        <v>45698</v>
      </c>
      <c r="F29" s="101">
        <v>38440034.600000001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102">
        <v>0</v>
      </c>
      <c r="N29" s="101">
        <v>38440034.600000001</v>
      </c>
      <c r="O29" s="101">
        <v>0</v>
      </c>
      <c r="P29" s="93">
        <f t="shared" si="0"/>
        <v>0</v>
      </c>
      <c r="Q29" s="93" t="s">
        <v>82</v>
      </c>
    </row>
    <row r="30" spans="1:17" s="94" customFormat="1">
      <c r="A30" s="91" t="s">
        <v>120</v>
      </c>
      <c r="B30" s="91" t="s">
        <v>158</v>
      </c>
      <c r="C30" s="91">
        <v>830113831</v>
      </c>
      <c r="D30" s="91" t="s">
        <v>159</v>
      </c>
      <c r="E30" s="92">
        <v>45632</v>
      </c>
      <c r="F30" s="101">
        <v>5728856</v>
      </c>
      <c r="G30" s="101">
        <v>0</v>
      </c>
      <c r="H30" s="101">
        <v>0</v>
      </c>
      <c r="I30" s="101">
        <v>0</v>
      </c>
      <c r="J30" s="101">
        <v>5728856</v>
      </c>
      <c r="K30" s="101">
        <v>0</v>
      </c>
      <c r="L30" s="101">
        <v>0</v>
      </c>
      <c r="M30" s="102">
        <v>5728856</v>
      </c>
      <c r="N30" s="101">
        <v>0</v>
      </c>
      <c r="O30" s="101">
        <v>0</v>
      </c>
      <c r="P30" s="93">
        <f t="shared" si="0"/>
        <v>1.6280104270132266E-4</v>
      </c>
      <c r="Q30" s="93"/>
    </row>
    <row r="31" spans="1:17" s="94" customFormat="1">
      <c r="A31" s="91" t="s">
        <v>120</v>
      </c>
      <c r="B31" s="91" t="s">
        <v>158</v>
      </c>
      <c r="C31" s="91">
        <v>830113831</v>
      </c>
      <c r="D31" s="91" t="s">
        <v>160</v>
      </c>
      <c r="E31" s="92">
        <v>45657</v>
      </c>
      <c r="F31" s="101">
        <v>43298</v>
      </c>
      <c r="G31" s="101">
        <v>0</v>
      </c>
      <c r="H31" s="101">
        <v>0</v>
      </c>
      <c r="I31" s="101">
        <v>43298</v>
      </c>
      <c r="J31" s="101">
        <v>0</v>
      </c>
      <c r="K31" s="101">
        <v>0</v>
      </c>
      <c r="L31" s="101">
        <v>0</v>
      </c>
      <c r="M31" s="102">
        <v>43298</v>
      </c>
      <c r="N31" s="101">
        <v>0</v>
      </c>
      <c r="O31" s="101">
        <v>0</v>
      </c>
      <c r="P31" s="93">
        <f t="shared" si="0"/>
        <v>1.2304305688398991E-6</v>
      </c>
      <c r="Q31" s="93"/>
    </row>
    <row r="32" spans="1:17" s="94" customFormat="1">
      <c r="A32" s="91" t="s">
        <v>120</v>
      </c>
      <c r="B32" s="91" t="s">
        <v>158</v>
      </c>
      <c r="C32" s="91">
        <v>830113831</v>
      </c>
      <c r="D32" s="91" t="s">
        <v>161</v>
      </c>
      <c r="E32" s="92">
        <v>45672</v>
      </c>
      <c r="F32" s="101">
        <v>3336448</v>
      </c>
      <c r="G32" s="101">
        <v>0</v>
      </c>
      <c r="H32" s="101">
        <v>0</v>
      </c>
      <c r="I32" s="101">
        <v>3336448</v>
      </c>
      <c r="J32" s="101">
        <v>0</v>
      </c>
      <c r="K32" s="101">
        <v>0</v>
      </c>
      <c r="L32" s="101">
        <v>0</v>
      </c>
      <c r="M32" s="102">
        <v>3336448</v>
      </c>
      <c r="N32" s="101">
        <v>0</v>
      </c>
      <c r="O32" s="101">
        <v>0</v>
      </c>
      <c r="P32" s="93">
        <f t="shared" si="0"/>
        <v>9.4814254943524967E-5</v>
      </c>
      <c r="Q32" s="93"/>
    </row>
    <row r="33" spans="1:17" s="94" customFormat="1">
      <c r="A33" s="91" t="s">
        <v>120</v>
      </c>
      <c r="B33" s="91" t="s">
        <v>162</v>
      </c>
      <c r="C33" s="91">
        <v>837000084</v>
      </c>
      <c r="D33" s="91" t="s">
        <v>163</v>
      </c>
      <c r="E33" s="92">
        <v>45327</v>
      </c>
      <c r="F33" s="101">
        <v>1133955</v>
      </c>
      <c r="G33" s="101">
        <v>0</v>
      </c>
      <c r="H33" s="101">
        <v>0</v>
      </c>
      <c r="I33" s="101">
        <v>0</v>
      </c>
      <c r="J33" s="101">
        <v>0</v>
      </c>
      <c r="K33" s="101">
        <v>0</v>
      </c>
      <c r="L33" s="101">
        <v>1133955</v>
      </c>
      <c r="M33" s="102">
        <v>1133955</v>
      </c>
      <c r="N33" s="101">
        <v>0</v>
      </c>
      <c r="O33" s="101">
        <v>0</v>
      </c>
      <c r="P33" s="93">
        <f t="shared" si="0"/>
        <v>3.2224419042192427E-5</v>
      </c>
      <c r="Q33" s="93"/>
    </row>
    <row r="34" spans="1:17" s="94" customFormat="1">
      <c r="A34" s="91" t="s">
        <v>120</v>
      </c>
      <c r="B34" s="91" t="s">
        <v>164</v>
      </c>
      <c r="C34" s="91">
        <v>837000084</v>
      </c>
      <c r="D34" s="91" t="s">
        <v>165</v>
      </c>
      <c r="E34" s="92">
        <v>45657</v>
      </c>
      <c r="F34" s="101">
        <v>1994</v>
      </c>
      <c r="G34" s="101">
        <v>0</v>
      </c>
      <c r="H34" s="101">
        <v>0</v>
      </c>
      <c r="I34" s="101">
        <v>1994</v>
      </c>
      <c r="J34" s="101">
        <v>0</v>
      </c>
      <c r="K34" s="101">
        <v>0</v>
      </c>
      <c r="L34" s="101">
        <v>0</v>
      </c>
      <c r="M34" s="102">
        <v>1994</v>
      </c>
      <c r="N34" s="101">
        <v>0</v>
      </c>
      <c r="O34" s="101">
        <v>0</v>
      </c>
      <c r="P34" s="93">
        <f t="shared" si="0"/>
        <v>5.6664939587665915E-8</v>
      </c>
      <c r="Q34" s="93"/>
    </row>
    <row r="35" spans="1:17" s="94" customFormat="1">
      <c r="A35" s="91" t="s">
        <v>120</v>
      </c>
      <c r="B35" s="91" t="s">
        <v>166</v>
      </c>
      <c r="C35" s="91">
        <v>839000495</v>
      </c>
      <c r="D35" s="91" t="s">
        <v>167</v>
      </c>
      <c r="E35" s="92">
        <v>45642</v>
      </c>
      <c r="F35" s="101">
        <v>380333.5</v>
      </c>
      <c r="G35" s="101">
        <v>0</v>
      </c>
      <c r="H35" s="101">
        <v>0</v>
      </c>
      <c r="I35" s="101">
        <v>0</v>
      </c>
      <c r="J35" s="101">
        <v>380333.5</v>
      </c>
      <c r="K35" s="101">
        <v>0</v>
      </c>
      <c r="L35" s="101">
        <v>0</v>
      </c>
      <c r="M35" s="102">
        <v>380333.5</v>
      </c>
      <c r="N35" s="101">
        <v>0</v>
      </c>
      <c r="O35" s="101">
        <v>0</v>
      </c>
      <c r="P35" s="93">
        <f t="shared" si="0"/>
        <v>1.0808212036442094E-5</v>
      </c>
      <c r="Q35" s="93"/>
    </row>
    <row r="36" spans="1:17" s="94" customFormat="1">
      <c r="A36" s="91" t="s">
        <v>120</v>
      </c>
      <c r="B36" s="91" t="s">
        <v>168</v>
      </c>
      <c r="C36" s="91">
        <v>860066942</v>
      </c>
      <c r="D36" s="91" t="s">
        <v>169</v>
      </c>
      <c r="E36" s="92">
        <v>45573</v>
      </c>
      <c r="F36" s="101">
        <v>24238855.52</v>
      </c>
      <c r="G36" s="101">
        <v>0</v>
      </c>
      <c r="H36" s="101">
        <v>0</v>
      </c>
      <c r="I36" s="101">
        <v>0</v>
      </c>
      <c r="J36" s="101">
        <v>24238855.52</v>
      </c>
      <c r="K36" s="101">
        <v>0</v>
      </c>
      <c r="L36" s="101">
        <v>0</v>
      </c>
      <c r="M36" s="102">
        <v>24238855.52</v>
      </c>
      <c r="N36" s="101">
        <v>0</v>
      </c>
      <c r="O36" s="101">
        <v>0</v>
      </c>
      <c r="P36" s="93">
        <f t="shared" si="0"/>
        <v>6.8881308110078357E-4</v>
      </c>
      <c r="Q36" s="93"/>
    </row>
    <row r="37" spans="1:17" s="94" customFormat="1">
      <c r="A37" s="91" t="s">
        <v>120</v>
      </c>
      <c r="B37" s="91" t="s">
        <v>168</v>
      </c>
      <c r="C37" s="91">
        <v>860066942</v>
      </c>
      <c r="D37" s="91" t="s">
        <v>170</v>
      </c>
      <c r="E37" s="92">
        <v>45698</v>
      </c>
      <c r="F37" s="101">
        <v>688303384</v>
      </c>
      <c r="G37" s="101">
        <v>0</v>
      </c>
      <c r="H37" s="101">
        <v>0</v>
      </c>
      <c r="I37" s="101">
        <v>0</v>
      </c>
      <c r="J37" s="101">
        <v>0</v>
      </c>
      <c r="K37" s="101">
        <v>0</v>
      </c>
      <c r="L37" s="101">
        <v>0</v>
      </c>
      <c r="M37" s="102">
        <v>0</v>
      </c>
      <c r="N37" s="101">
        <v>688303384</v>
      </c>
      <c r="O37" s="101">
        <v>0</v>
      </c>
      <c r="P37" s="93">
        <f t="shared" si="0"/>
        <v>0</v>
      </c>
      <c r="Q37" s="93"/>
    </row>
    <row r="38" spans="1:17" s="94" customFormat="1">
      <c r="A38" s="91" t="s">
        <v>120</v>
      </c>
      <c r="B38" s="91" t="s">
        <v>171</v>
      </c>
      <c r="C38" s="91">
        <v>890303093</v>
      </c>
      <c r="D38" s="91" t="s">
        <v>172</v>
      </c>
      <c r="E38" s="92">
        <v>45621</v>
      </c>
      <c r="F38" s="101">
        <v>100</v>
      </c>
      <c r="G38" s="101">
        <v>0</v>
      </c>
      <c r="H38" s="101">
        <v>0</v>
      </c>
      <c r="I38" s="101">
        <v>0</v>
      </c>
      <c r="J38" s="101">
        <v>100</v>
      </c>
      <c r="K38" s="101">
        <v>0</v>
      </c>
      <c r="L38" s="101">
        <v>0</v>
      </c>
      <c r="M38" s="102">
        <v>100</v>
      </c>
      <c r="N38" s="101">
        <v>0</v>
      </c>
      <c r="O38" s="101">
        <v>0</v>
      </c>
      <c r="P38" s="93">
        <f t="shared" si="0"/>
        <v>2.8417722962721122E-9</v>
      </c>
      <c r="Q38" s="93"/>
    </row>
    <row r="39" spans="1:17" s="94" customFormat="1">
      <c r="A39" s="91" t="s">
        <v>120</v>
      </c>
      <c r="B39" s="91" t="s">
        <v>171</v>
      </c>
      <c r="C39" s="91">
        <v>890303093</v>
      </c>
      <c r="D39" s="91" t="s">
        <v>173</v>
      </c>
      <c r="E39" s="92">
        <v>45643</v>
      </c>
      <c r="F39" s="101">
        <v>59973</v>
      </c>
      <c r="G39" s="101">
        <v>0</v>
      </c>
      <c r="H39" s="101">
        <v>0</v>
      </c>
      <c r="I39" s="101">
        <v>0</v>
      </c>
      <c r="J39" s="101">
        <v>59973</v>
      </c>
      <c r="K39" s="101">
        <v>0</v>
      </c>
      <c r="L39" s="101">
        <v>0</v>
      </c>
      <c r="M39" s="102">
        <v>59973</v>
      </c>
      <c r="N39" s="101">
        <v>0</v>
      </c>
      <c r="O39" s="101">
        <v>0</v>
      </c>
      <c r="P39" s="93">
        <f t="shared" si="0"/>
        <v>1.7042960992432739E-6</v>
      </c>
      <c r="Q39" s="93"/>
    </row>
    <row r="40" spans="1:17" s="94" customFormat="1">
      <c r="A40" s="91" t="s">
        <v>120</v>
      </c>
      <c r="B40" s="91" t="s">
        <v>171</v>
      </c>
      <c r="C40" s="91">
        <v>890303093</v>
      </c>
      <c r="D40" s="91" t="s">
        <v>174</v>
      </c>
      <c r="E40" s="92">
        <v>45671</v>
      </c>
      <c r="F40" s="101">
        <v>119346</v>
      </c>
      <c r="G40" s="101">
        <v>0</v>
      </c>
      <c r="H40" s="101">
        <v>0</v>
      </c>
      <c r="I40" s="101">
        <v>119346</v>
      </c>
      <c r="J40" s="101">
        <v>0</v>
      </c>
      <c r="K40" s="101">
        <v>0</v>
      </c>
      <c r="L40" s="101">
        <v>0</v>
      </c>
      <c r="M40" s="102">
        <v>119346</v>
      </c>
      <c r="N40" s="101">
        <v>0</v>
      </c>
      <c r="O40" s="101">
        <v>0</v>
      </c>
      <c r="P40" s="93">
        <f t="shared" si="0"/>
        <v>3.391541564708915E-6</v>
      </c>
      <c r="Q40" s="93"/>
    </row>
    <row r="41" spans="1:17" s="94" customFormat="1">
      <c r="A41" s="91" t="s">
        <v>120</v>
      </c>
      <c r="B41" s="91" t="s">
        <v>175</v>
      </c>
      <c r="C41" s="91">
        <v>890500675</v>
      </c>
      <c r="D41" s="91" t="s">
        <v>176</v>
      </c>
      <c r="E41" s="92">
        <v>45687</v>
      </c>
      <c r="F41" s="101">
        <v>230263</v>
      </c>
      <c r="G41" s="101">
        <v>0</v>
      </c>
      <c r="H41" s="101">
        <v>230263</v>
      </c>
      <c r="I41" s="101">
        <v>0</v>
      </c>
      <c r="J41" s="101">
        <v>0</v>
      </c>
      <c r="K41" s="101">
        <v>0</v>
      </c>
      <c r="L41" s="101">
        <v>0</v>
      </c>
      <c r="M41" s="102">
        <v>230263</v>
      </c>
      <c r="N41" s="101">
        <v>0</v>
      </c>
      <c r="O41" s="101">
        <v>0</v>
      </c>
      <c r="P41" s="93">
        <f t="shared" si="0"/>
        <v>6.5435501425650541E-6</v>
      </c>
      <c r="Q41" s="93"/>
    </row>
    <row r="42" spans="1:17" s="94" customFormat="1">
      <c r="A42" s="91" t="s">
        <v>120</v>
      </c>
      <c r="B42" s="91" t="s">
        <v>177</v>
      </c>
      <c r="C42" s="91">
        <v>891600091</v>
      </c>
      <c r="D42" s="91" t="s">
        <v>178</v>
      </c>
      <c r="E42" s="92">
        <v>45681</v>
      </c>
      <c r="F42" s="101">
        <v>98800</v>
      </c>
      <c r="G42" s="101">
        <v>0</v>
      </c>
      <c r="H42" s="101">
        <v>0</v>
      </c>
      <c r="I42" s="101">
        <v>98800</v>
      </c>
      <c r="J42" s="101">
        <v>0</v>
      </c>
      <c r="K42" s="101">
        <v>0</v>
      </c>
      <c r="L42" s="101">
        <v>0</v>
      </c>
      <c r="M42" s="102">
        <v>98800</v>
      </c>
      <c r="N42" s="101">
        <v>0</v>
      </c>
      <c r="O42" s="101">
        <v>0</v>
      </c>
      <c r="P42" s="93">
        <f t="shared" si="0"/>
        <v>2.8076710287168467E-6</v>
      </c>
      <c r="Q42" s="93"/>
    </row>
    <row r="43" spans="1:17" s="94" customFormat="1">
      <c r="A43" s="91" t="s">
        <v>120</v>
      </c>
      <c r="B43" s="91" t="s">
        <v>177</v>
      </c>
      <c r="C43" s="91">
        <v>891600091</v>
      </c>
      <c r="D43" s="91" t="s">
        <v>179</v>
      </c>
      <c r="E43" s="92">
        <v>45698</v>
      </c>
      <c r="F43" s="101">
        <v>1760454</v>
      </c>
      <c r="G43" s="101">
        <v>0</v>
      </c>
      <c r="H43" s="101">
        <v>0</v>
      </c>
      <c r="I43" s="101">
        <v>0</v>
      </c>
      <c r="J43" s="101">
        <v>0</v>
      </c>
      <c r="K43" s="101">
        <v>0</v>
      </c>
      <c r="L43" s="101">
        <v>0</v>
      </c>
      <c r="M43" s="102">
        <v>0</v>
      </c>
      <c r="N43" s="101">
        <v>1760454</v>
      </c>
      <c r="O43" s="101">
        <v>0</v>
      </c>
      <c r="P43" s="93">
        <f t="shared" si="0"/>
        <v>0</v>
      </c>
      <c r="Q43" s="93"/>
    </row>
    <row r="44" spans="1:17" s="94" customFormat="1">
      <c r="A44" s="91" t="s">
        <v>120</v>
      </c>
      <c r="B44" s="91" t="s">
        <v>180</v>
      </c>
      <c r="C44" s="91">
        <v>891856000</v>
      </c>
      <c r="D44" s="91" t="s">
        <v>181</v>
      </c>
      <c r="E44" s="92">
        <v>45698</v>
      </c>
      <c r="F44" s="101">
        <v>100000000</v>
      </c>
      <c r="G44" s="101">
        <v>0</v>
      </c>
      <c r="H44" s="101">
        <v>100000000</v>
      </c>
      <c r="I44" s="101">
        <v>0</v>
      </c>
      <c r="J44" s="101">
        <v>0</v>
      </c>
      <c r="K44" s="101">
        <v>0</v>
      </c>
      <c r="L44" s="101">
        <v>0</v>
      </c>
      <c r="M44" s="102">
        <v>100000000</v>
      </c>
      <c r="N44" s="101">
        <v>0</v>
      </c>
      <c r="O44" s="101">
        <v>0</v>
      </c>
      <c r="P44" s="93">
        <f t="shared" si="0"/>
        <v>2.8417722962721121E-3</v>
      </c>
      <c r="Q44" s="93"/>
    </row>
    <row r="45" spans="1:17" s="94" customFormat="1">
      <c r="A45" s="91" t="s">
        <v>120</v>
      </c>
      <c r="B45" s="91" t="s">
        <v>180</v>
      </c>
      <c r="C45" s="91">
        <v>891856000</v>
      </c>
      <c r="D45" s="91" t="s">
        <v>182</v>
      </c>
      <c r="E45" s="92">
        <v>45705</v>
      </c>
      <c r="F45" s="101">
        <v>100018259</v>
      </c>
      <c r="G45" s="101">
        <v>0</v>
      </c>
      <c r="H45" s="101">
        <v>100018259</v>
      </c>
      <c r="I45" s="101">
        <v>0</v>
      </c>
      <c r="J45" s="101">
        <v>0</v>
      </c>
      <c r="K45" s="101">
        <v>0</v>
      </c>
      <c r="L45" s="101">
        <v>0</v>
      </c>
      <c r="M45" s="102">
        <v>100018259</v>
      </c>
      <c r="N45" s="101">
        <v>0</v>
      </c>
      <c r="O45" s="101">
        <v>0</v>
      </c>
      <c r="P45" s="93">
        <f t="shared" si="0"/>
        <v>2.8422911754756885E-3</v>
      </c>
      <c r="Q45" s="93"/>
    </row>
    <row r="46" spans="1:17" s="94" customFormat="1">
      <c r="A46" s="91" t="s">
        <v>120</v>
      </c>
      <c r="B46" s="91" t="s">
        <v>183</v>
      </c>
      <c r="C46" s="91">
        <v>900156264</v>
      </c>
      <c r="D46" s="91" t="s">
        <v>184</v>
      </c>
      <c r="E46" s="92">
        <v>45392</v>
      </c>
      <c r="F46" s="101">
        <v>806778</v>
      </c>
      <c r="G46" s="101">
        <v>0</v>
      </c>
      <c r="H46" s="101">
        <v>0</v>
      </c>
      <c r="I46" s="101">
        <v>0</v>
      </c>
      <c r="J46" s="101">
        <v>0</v>
      </c>
      <c r="K46" s="101">
        <v>806778</v>
      </c>
      <c r="L46" s="101">
        <v>0</v>
      </c>
      <c r="M46" s="102">
        <v>806778</v>
      </c>
      <c r="N46" s="101">
        <v>0</v>
      </c>
      <c r="O46" s="101">
        <v>0</v>
      </c>
      <c r="P46" s="93">
        <f t="shared" si="0"/>
        <v>2.292679369641822E-5</v>
      </c>
      <c r="Q46" s="93" t="s">
        <v>82</v>
      </c>
    </row>
    <row r="47" spans="1:17" s="94" customFormat="1">
      <c r="A47" s="91" t="s">
        <v>120</v>
      </c>
      <c r="B47" s="91" t="s">
        <v>183</v>
      </c>
      <c r="C47" s="91">
        <v>900156264</v>
      </c>
      <c r="D47" s="91" t="s">
        <v>185</v>
      </c>
      <c r="E47" s="92">
        <v>45397</v>
      </c>
      <c r="F47" s="101">
        <v>561522670</v>
      </c>
      <c r="G47" s="101">
        <v>0</v>
      </c>
      <c r="H47" s="101">
        <v>0</v>
      </c>
      <c r="I47" s="101">
        <v>0</v>
      </c>
      <c r="J47" s="101">
        <v>0</v>
      </c>
      <c r="K47" s="101">
        <v>561522670</v>
      </c>
      <c r="L47" s="101">
        <v>0</v>
      </c>
      <c r="M47" s="102">
        <v>561522670</v>
      </c>
      <c r="N47" s="101">
        <v>0</v>
      </c>
      <c r="O47" s="101">
        <v>0</v>
      </c>
      <c r="P47" s="93">
        <f t="shared" si="0"/>
        <v>1.5957195673347475E-2</v>
      </c>
      <c r="Q47" s="93" t="s">
        <v>82</v>
      </c>
    </row>
    <row r="48" spans="1:17" s="94" customFormat="1">
      <c r="A48" s="91" t="s">
        <v>120</v>
      </c>
      <c r="B48" s="91" t="s">
        <v>183</v>
      </c>
      <c r="C48" s="91">
        <v>900156264</v>
      </c>
      <c r="D48" s="91" t="s">
        <v>186</v>
      </c>
      <c r="E48" s="92">
        <v>45421</v>
      </c>
      <c r="F48" s="101">
        <v>364440501</v>
      </c>
      <c r="G48" s="101">
        <v>0</v>
      </c>
      <c r="H48" s="101">
        <v>0</v>
      </c>
      <c r="I48" s="101">
        <v>0</v>
      </c>
      <c r="J48" s="101">
        <v>0</v>
      </c>
      <c r="K48" s="101">
        <v>364440501</v>
      </c>
      <c r="L48" s="101">
        <v>0</v>
      </c>
      <c r="M48" s="102">
        <v>364440501</v>
      </c>
      <c r="N48" s="101">
        <v>0</v>
      </c>
      <c r="O48" s="101">
        <v>0</v>
      </c>
      <c r="P48" s="93">
        <f t="shared" si="0"/>
        <v>1.035656919381329E-2</v>
      </c>
      <c r="Q48" s="93" t="s">
        <v>82</v>
      </c>
    </row>
    <row r="49" spans="1:17" s="94" customFormat="1">
      <c r="A49" s="91" t="s">
        <v>120</v>
      </c>
      <c r="B49" s="91" t="s">
        <v>183</v>
      </c>
      <c r="C49" s="91">
        <v>900156264</v>
      </c>
      <c r="D49" s="91" t="s">
        <v>187</v>
      </c>
      <c r="E49" s="92">
        <v>45429</v>
      </c>
      <c r="F49" s="101">
        <v>1830072</v>
      </c>
      <c r="G49" s="101">
        <v>0</v>
      </c>
      <c r="H49" s="101">
        <v>0</v>
      </c>
      <c r="I49" s="101">
        <v>0</v>
      </c>
      <c r="J49" s="101">
        <v>0</v>
      </c>
      <c r="K49" s="101">
        <v>1830072</v>
      </c>
      <c r="L49" s="101">
        <v>0</v>
      </c>
      <c r="M49" s="102">
        <v>1830072</v>
      </c>
      <c r="N49" s="101">
        <v>0</v>
      </c>
      <c r="O49" s="101">
        <v>0</v>
      </c>
      <c r="P49" s="93">
        <f t="shared" si="0"/>
        <v>5.200647909783297E-5</v>
      </c>
      <c r="Q49" s="93" t="s">
        <v>82</v>
      </c>
    </row>
    <row r="50" spans="1:17" s="94" customFormat="1">
      <c r="A50" s="91" t="s">
        <v>120</v>
      </c>
      <c r="B50" s="91" t="s">
        <v>183</v>
      </c>
      <c r="C50" s="91">
        <v>900156264</v>
      </c>
      <c r="D50" s="91" t="s">
        <v>188</v>
      </c>
      <c r="E50" s="92">
        <v>45434</v>
      </c>
      <c r="F50" s="101">
        <v>312282733</v>
      </c>
      <c r="G50" s="101">
        <v>0</v>
      </c>
      <c r="H50" s="101">
        <v>0</v>
      </c>
      <c r="I50" s="101">
        <v>0</v>
      </c>
      <c r="J50" s="101">
        <v>0</v>
      </c>
      <c r="K50" s="101">
        <v>312282733</v>
      </c>
      <c r="L50" s="101">
        <v>0</v>
      </c>
      <c r="M50" s="102">
        <v>312282733</v>
      </c>
      <c r="N50" s="101">
        <v>0</v>
      </c>
      <c r="O50" s="101">
        <v>0</v>
      </c>
      <c r="P50" s="93">
        <f t="shared" si="0"/>
        <v>8.8743641924354088E-3</v>
      </c>
      <c r="Q50" s="93" t="s">
        <v>82</v>
      </c>
    </row>
    <row r="51" spans="1:17" s="94" customFormat="1">
      <c r="A51" s="91" t="s">
        <v>120</v>
      </c>
      <c r="B51" s="91" t="s">
        <v>183</v>
      </c>
      <c r="C51" s="91">
        <v>900156264</v>
      </c>
      <c r="D51" s="91" t="s">
        <v>189</v>
      </c>
      <c r="E51" s="92">
        <v>45454</v>
      </c>
      <c r="F51" s="101">
        <v>592692155</v>
      </c>
      <c r="G51" s="101">
        <v>0</v>
      </c>
      <c r="H51" s="101">
        <v>0</v>
      </c>
      <c r="I51" s="101">
        <v>0</v>
      </c>
      <c r="J51" s="101">
        <v>0</v>
      </c>
      <c r="K51" s="101">
        <v>592692155</v>
      </c>
      <c r="L51" s="101">
        <v>0</v>
      </c>
      <c r="M51" s="102">
        <v>592692155</v>
      </c>
      <c r="N51" s="101">
        <v>0</v>
      </c>
      <c r="O51" s="101">
        <v>0</v>
      </c>
      <c r="P51" s="93">
        <f t="shared" si="0"/>
        <v>1.6842961462968167E-2</v>
      </c>
      <c r="Q51" s="93" t="s">
        <v>82</v>
      </c>
    </row>
    <row r="52" spans="1:17" s="94" customFormat="1">
      <c r="A52" s="91" t="s">
        <v>120</v>
      </c>
      <c r="B52" s="91" t="s">
        <v>183</v>
      </c>
      <c r="C52" s="91">
        <v>900156264</v>
      </c>
      <c r="D52" s="91" t="s">
        <v>190</v>
      </c>
      <c r="E52" s="92">
        <v>45461</v>
      </c>
      <c r="F52" s="101">
        <v>243529180</v>
      </c>
      <c r="G52" s="101">
        <v>0</v>
      </c>
      <c r="H52" s="101">
        <v>0</v>
      </c>
      <c r="I52" s="101">
        <v>0</v>
      </c>
      <c r="J52" s="101">
        <v>0</v>
      </c>
      <c r="K52" s="101">
        <v>243529180</v>
      </c>
      <c r="L52" s="101">
        <v>0</v>
      </c>
      <c r="M52" s="102">
        <v>243529180</v>
      </c>
      <c r="N52" s="101">
        <v>0</v>
      </c>
      <c r="O52" s="101">
        <v>0</v>
      </c>
      <c r="P52" s="93">
        <f t="shared" si="0"/>
        <v>6.920544770578645E-3</v>
      </c>
      <c r="Q52" s="93" t="s">
        <v>82</v>
      </c>
    </row>
    <row r="53" spans="1:17" s="94" customFormat="1">
      <c r="A53" s="91" t="s">
        <v>120</v>
      </c>
      <c r="B53" s="91" t="s">
        <v>183</v>
      </c>
      <c r="C53" s="91">
        <v>900156264</v>
      </c>
      <c r="D53" s="91" t="s">
        <v>191</v>
      </c>
      <c r="E53" s="92">
        <v>45482</v>
      </c>
      <c r="F53" s="101">
        <v>626833558</v>
      </c>
      <c r="G53" s="101">
        <v>0</v>
      </c>
      <c r="H53" s="101">
        <v>0</v>
      </c>
      <c r="I53" s="101">
        <v>0</v>
      </c>
      <c r="J53" s="101">
        <v>0</v>
      </c>
      <c r="K53" s="101">
        <v>626833558</v>
      </c>
      <c r="L53" s="101">
        <v>0</v>
      </c>
      <c r="M53" s="102">
        <v>626833558</v>
      </c>
      <c r="N53" s="101">
        <v>0</v>
      </c>
      <c r="O53" s="101">
        <v>0</v>
      </c>
      <c r="P53" s="93">
        <f t="shared" si="0"/>
        <v>1.7813182394980781E-2</v>
      </c>
      <c r="Q53" s="93" t="s">
        <v>82</v>
      </c>
    </row>
    <row r="54" spans="1:17" s="94" customFormat="1">
      <c r="A54" s="91" t="s">
        <v>120</v>
      </c>
      <c r="B54" s="91" t="s">
        <v>192</v>
      </c>
      <c r="C54" s="91">
        <v>900156264</v>
      </c>
      <c r="D54" s="91" t="s">
        <v>193</v>
      </c>
      <c r="E54" s="92">
        <v>45512</v>
      </c>
      <c r="F54" s="101">
        <v>806985690</v>
      </c>
      <c r="G54" s="101">
        <v>0</v>
      </c>
      <c r="H54" s="101">
        <v>0</v>
      </c>
      <c r="I54" s="101">
        <v>0</v>
      </c>
      <c r="J54" s="101">
        <v>0</v>
      </c>
      <c r="K54" s="101">
        <v>806985690</v>
      </c>
      <c r="L54" s="101">
        <v>0</v>
      </c>
      <c r="M54" s="102">
        <v>806985690</v>
      </c>
      <c r="N54" s="101">
        <v>0</v>
      </c>
      <c r="O54" s="101">
        <v>0</v>
      </c>
      <c r="P54" s="93">
        <f t="shared" si="0"/>
        <v>2.293269577330035E-2</v>
      </c>
      <c r="Q54" s="93" t="s">
        <v>82</v>
      </c>
    </row>
    <row r="55" spans="1:17" s="94" customFormat="1">
      <c r="A55" s="91" t="s">
        <v>120</v>
      </c>
      <c r="B55" s="91" t="s">
        <v>192</v>
      </c>
      <c r="C55" s="91">
        <v>900156264</v>
      </c>
      <c r="D55" s="91" t="s">
        <v>194</v>
      </c>
      <c r="E55" s="92">
        <v>45541</v>
      </c>
      <c r="F55" s="101">
        <v>793576538</v>
      </c>
      <c r="G55" s="101">
        <v>0</v>
      </c>
      <c r="H55" s="101">
        <v>0</v>
      </c>
      <c r="I55" s="101">
        <v>0</v>
      </c>
      <c r="J55" s="101">
        <v>0</v>
      </c>
      <c r="K55" s="101">
        <v>793576538</v>
      </c>
      <c r="L55" s="101">
        <v>0</v>
      </c>
      <c r="M55" s="102">
        <v>793576538</v>
      </c>
      <c r="N55" s="101">
        <v>0</v>
      </c>
      <c r="O55" s="101">
        <v>0</v>
      </c>
      <c r="P55" s="93">
        <f t="shared" si="0"/>
        <v>2.255163820659933E-2</v>
      </c>
      <c r="Q55" s="93" t="s">
        <v>82</v>
      </c>
    </row>
    <row r="56" spans="1:17" s="94" customFormat="1">
      <c r="A56" s="91" t="s">
        <v>120</v>
      </c>
      <c r="B56" s="91" t="s">
        <v>192</v>
      </c>
      <c r="C56" s="91">
        <v>900156264</v>
      </c>
      <c r="D56" s="91" t="s">
        <v>195</v>
      </c>
      <c r="E56" s="92">
        <v>45573</v>
      </c>
      <c r="F56" s="101">
        <v>614781257</v>
      </c>
      <c r="G56" s="101">
        <v>0</v>
      </c>
      <c r="H56" s="101">
        <v>0</v>
      </c>
      <c r="I56" s="101">
        <v>0</v>
      </c>
      <c r="J56" s="101">
        <v>614781257</v>
      </c>
      <c r="K56" s="101">
        <v>0</v>
      </c>
      <c r="L56" s="101">
        <v>0</v>
      </c>
      <c r="M56" s="102">
        <v>614781257</v>
      </c>
      <c r="N56" s="101">
        <v>0</v>
      </c>
      <c r="O56" s="101">
        <v>0</v>
      </c>
      <c r="P56" s="93">
        <f t="shared" si="0"/>
        <v>1.7470683444099456E-2</v>
      </c>
      <c r="Q56" s="93" t="s">
        <v>82</v>
      </c>
    </row>
    <row r="57" spans="1:17" s="94" customFormat="1">
      <c r="A57" s="91" t="s">
        <v>120</v>
      </c>
      <c r="B57" s="91" t="s">
        <v>192</v>
      </c>
      <c r="C57" s="91">
        <v>900156264</v>
      </c>
      <c r="D57" s="91" t="s">
        <v>196</v>
      </c>
      <c r="E57" s="92">
        <v>45608</v>
      </c>
      <c r="F57" s="101">
        <v>921031513</v>
      </c>
      <c r="G57" s="101">
        <v>0</v>
      </c>
      <c r="H57" s="101">
        <v>0</v>
      </c>
      <c r="I57" s="101">
        <v>0</v>
      </c>
      <c r="J57" s="101">
        <v>921031513</v>
      </c>
      <c r="K57" s="101">
        <v>0</v>
      </c>
      <c r="L57" s="101">
        <v>0</v>
      </c>
      <c r="M57" s="102">
        <v>921031513</v>
      </c>
      <c r="N57" s="101">
        <v>0</v>
      </c>
      <c r="O57" s="101">
        <v>0</v>
      </c>
      <c r="P57" s="93">
        <f t="shared" si="0"/>
        <v>2.6173618376369879E-2</v>
      </c>
      <c r="Q57" s="93" t="s">
        <v>82</v>
      </c>
    </row>
    <row r="58" spans="1:17" s="94" customFormat="1">
      <c r="A58" s="91" t="s">
        <v>120</v>
      </c>
      <c r="B58" s="91" t="s">
        <v>192</v>
      </c>
      <c r="C58" s="91">
        <v>900156264</v>
      </c>
      <c r="D58" s="91" t="s">
        <v>197</v>
      </c>
      <c r="E58" s="92">
        <v>45632</v>
      </c>
      <c r="F58" s="101">
        <v>719244946</v>
      </c>
      <c r="G58" s="101">
        <v>0</v>
      </c>
      <c r="H58" s="101">
        <v>0</v>
      </c>
      <c r="I58" s="101">
        <v>0</v>
      </c>
      <c r="J58" s="101">
        <v>719244946</v>
      </c>
      <c r="K58" s="101">
        <v>0</v>
      </c>
      <c r="L58" s="101">
        <v>0</v>
      </c>
      <c r="M58" s="102">
        <v>719244946</v>
      </c>
      <c r="N58" s="101">
        <v>0</v>
      </c>
      <c r="O58" s="101">
        <v>0</v>
      </c>
      <c r="P58" s="93">
        <f t="shared" si="0"/>
        <v>2.0439303617765314E-2</v>
      </c>
      <c r="Q58" s="93" t="s">
        <v>82</v>
      </c>
    </row>
    <row r="59" spans="1:17" s="94" customFormat="1">
      <c r="A59" s="91" t="s">
        <v>120</v>
      </c>
      <c r="B59" s="91" t="s">
        <v>192</v>
      </c>
      <c r="C59" s="91">
        <v>900156264</v>
      </c>
      <c r="D59" s="91" t="s">
        <v>198</v>
      </c>
      <c r="E59" s="92">
        <v>45657</v>
      </c>
      <c r="F59" s="101">
        <v>10829238</v>
      </c>
      <c r="G59" s="101">
        <v>0</v>
      </c>
      <c r="H59" s="101">
        <v>0</v>
      </c>
      <c r="I59" s="101">
        <v>10829238</v>
      </c>
      <c r="J59" s="101">
        <v>0</v>
      </c>
      <c r="K59" s="101">
        <v>0</v>
      </c>
      <c r="L59" s="101">
        <v>0</v>
      </c>
      <c r="M59" s="102">
        <v>10829238</v>
      </c>
      <c r="N59" s="101">
        <v>0</v>
      </c>
      <c r="O59" s="101">
        <v>0</v>
      </c>
      <c r="P59" s="93">
        <f t="shared" si="0"/>
        <v>3.0774228538137213E-4</v>
      </c>
      <c r="Q59" s="93" t="s">
        <v>82</v>
      </c>
    </row>
    <row r="60" spans="1:17" s="94" customFormat="1">
      <c r="A60" s="91" t="s">
        <v>120</v>
      </c>
      <c r="B60" s="91" t="s">
        <v>192</v>
      </c>
      <c r="C60" s="91">
        <v>900156264</v>
      </c>
      <c r="D60" s="91" t="s">
        <v>199</v>
      </c>
      <c r="E60" s="92">
        <v>45672</v>
      </c>
      <c r="F60" s="101">
        <v>872618248</v>
      </c>
      <c r="G60" s="101">
        <v>0</v>
      </c>
      <c r="H60" s="101">
        <v>0</v>
      </c>
      <c r="I60" s="101">
        <v>872618248</v>
      </c>
      <c r="J60" s="101">
        <v>0</v>
      </c>
      <c r="K60" s="101">
        <v>0</v>
      </c>
      <c r="L60" s="101">
        <v>0</v>
      </c>
      <c r="M60" s="102">
        <v>872618248</v>
      </c>
      <c r="N60" s="101">
        <v>0</v>
      </c>
      <c r="O60" s="101">
        <v>0</v>
      </c>
      <c r="P60" s="93">
        <f t="shared" si="0"/>
        <v>2.4797823623879073E-2</v>
      </c>
      <c r="Q60" s="93" t="s">
        <v>82</v>
      </c>
    </row>
    <row r="61" spans="1:17" s="94" customFormat="1">
      <c r="A61" s="91" t="s">
        <v>120</v>
      </c>
      <c r="B61" s="91" t="s">
        <v>192</v>
      </c>
      <c r="C61" s="91">
        <v>900156264</v>
      </c>
      <c r="D61" s="91" t="s">
        <v>200</v>
      </c>
      <c r="E61" s="92">
        <v>45698</v>
      </c>
      <c r="F61" s="101">
        <v>786675901</v>
      </c>
      <c r="G61" s="101">
        <v>0</v>
      </c>
      <c r="H61" s="101">
        <v>786675901</v>
      </c>
      <c r="I61" s="101">
        <v>0</v>
      </c>
      <c r="J61" s="101">
        <v>0</v>
      </c>
      <c r="K61" s="101">
        <v>0</v>
      </c>
      <c r="L61" s="101">
        <v>0</v>
      </c>
      <c r="M61" s="102">
        <v>786675901</v>
      </c>
      <c r="N61" s="101">
        <v>0</v>
      </c>
      <c r="O61" s="101">
        <v>0</v>
      </c>
      <c r="P61" s="93">
        <f t="shared" si="0"/>
        <v>2.2355537816067028E-2</v>
      </c>
      <c r="Q61" s="93" t="s">
        <v>82</v>
      </c>
    </row>
    <row r="62" spans="1:17" s="94" customFormat="1">
      <c r="A62" s="91" t="s">
        <v>120</v>
      </c>
      <c r="B62" s="91" t="s">
        <v>183</v>
      </c>
      <c r="C62" s="91">
        <v>900156264</v>
      </c>
      <c r="D62" s="91" t="s">
        <v>201</v>
      </c>
      <c r="E62" s="92">
        <v>45341</v>
      </c>
      <c r="F62" s="101">
        <v>409947079</v>
      </c>
      <c r="G62" s="101">
        <v>0</v>
      </c>
      <c r="H62" s="101">
        <v>0</v>
      </c>
      <c r="I62" s="101">
        <v>0</v>
      </c>
      <c r="J62" s="101">
        <v>0</v>
      </c>
      <c r="K62" s="101">
        <v>0</v>
      </c>
      <c r="L62" s="101">
        <v>409947079</v>
      </c>
      <c r="M62" s="102">
        <v>409947079</v>
      </c>
      <c r="N62" s="101">
        <v>0</v>
      </c>
      <c r="O62" s="101">
        <v>0</v>
      </c>
      <c r="P62" s="93">
        <f t="shared" si="0"/>
        <v>1.1649762520398749E-2</v>
      </c>
      <c r="Q62" s="93" t="s">
        <v>82</v>
      </c>
    </row>
    <row r="63" spans="1:17" s="94" customFormat="1">
      <c r="A63" s="91" t="s">
        <v>120</v>
      </c>
      <c r="B63" s="91" t="s">
        <v>202</v>
      </c>
      <c r="C63" s="91">
        <v>900226715</v>
      </c>
      <c r="D63" s="91" t="s">
        <v>203</v>
      </c>
      <c r="E63" s="92">
        <v>45559</v>
      </c>
      <c r="F63" s="101">
        <v>2690416.03</v>
      </c>
      <c r="G63" s="101">
        <v>0</v>
      </c>
      <c r="H63" s="101">
        <v>0</v>
      </c>
      <c r="I63" s="101">
        <v>0</v>
      </c>
      <c r="J63" s="101">
        <v>0</v>
      </c>
      <c r="K63" s="101">
        <v>2690416.03</v>
      </c>
      <c r="L63" s="101">
        <v>0</v>
      </c>
      <c r="M63" s="102">
        <v>2690416.03</v>
      </c>
      <c r="N63" s="101">
        <v>0</v>
      </c>
      <c r="O63" s="101">
        <v>0</v>
      </c>
      <c r="P63" s="93">
        <f t="shared" si="0"/>
        <v>7.6455497395003995E-5</v>
      </c>
      <c r="Q63" s="93" t="s">
        <v>82</v>
      </c>
    </row>
    <row r="64" spans="1:17" s="94" customFormat="1">
      <c r="A64" s="91" t="s">
        <v>120</v>
      </c>
      <c r="B64" s="91" t="s">
        <v>202</v>
      </c>
      <c r="C64" s="91">
        <v>900226715</v>
      </c>
      <c r="D64" s="91" t="s">
        <v>204</v>
      </c>
      <c r="E64" s="92">
        <v>45573</v>
      </c>
      <c r="F64" s="101">
        <v>313646255</v>
      </c>
      <c r="G64" s="101">
        <v>0</v>
      </c>
      <c r="H64" s="101">
        <v>0</v>
      </c>
      <c r="I64" s="101">
        <v>0</v>
      </c>
      <c r="J64" s="101">
        <v>313646255</v>
      </c>
      <c r="K64" s="101">
        <v>0</v>
      </c>
      <c r="L64" s="101">
        <v>0</v>
      </c>
      <c r="M64" s="102">
        <v>313646255</v>
      </c>
      <c r="N64" s="101">
        <v>0</v>
      </c>
      <c r="O64" s="101">
        <v>0</v>
      </c>
      <c r="P64" s="93">
        <f t="shared" si="0"/>
        <v>8.9131123828849849E-3</v>
      </c>
      <c r="Q64" s="93" t="s">
        <v>82</v>
      </c>
    </row>
    <row r="65" spans="1:17" s="94" customFormat="1">
      <c r="A65" s="91" t="s">
        <v>120</v>
      </c>
      <c r="B65" s="91" t="s">
        <v>202</v>
      </c>
      <c r="C65" s="91">
        <v>900226715</v>
      </c>
      <c r="D65" s="91" t="s">
        <v>205</v>
      </c>
      <c r="E65" s="92">
        <v>45586</v>
      </c>
      <c r="F65" s="101">
        <v>36353745</v>
      </c>
      <c r="G65" s="101">
        <v>0</v>
      </c>
      <c r="H65" s="101">
        <v>0</v>
      </c>
      <c r="I65" s="101">
        <v>0</v>
      </c>
      <c r="J65" s="101">
        <v>36353745</v>
      </c>
      <c r="K65" s="101">
        <v>0</v>
      </c>
      <c r="L65" s="101">
        <v>0</v>
      </c>
      <c r="M65" s="102">
        <v>36353745</v>
      </c>
      <c r="N65" s="101">
        <v>0</v>
      </c>
      <c r="O65" s="101">
        <v>0</v>
      </c>
      <c r="P65" s="93">
        <f t="shared" si="0"/>
        <v>1.0330906540674083E-3</v>
      </c>
      <c r="Q65" s="93" t="s">
        <v>82</v>
      </c>
    </row>
    <row r="66" spans="1:17" s="94" customFormat="1">
      <c r="A66" s="91" t="s">
        <v>120</v>
      </c>
      <c r="B66" s="91" t="s">
        <v>202</v>
      </c>
      <c r="C66" s="91">
        <v>900226715</v>
      </c>
      <c r="D66" s="91" t="s">
        <v>206</v>
      </c>
      <c r="E66" s="92">
        <v>45608</v>
      </c>
      <c r="F66" s="101">
        <v>428640431</v>
      </c>
      <c r="G66" s="101">
        <v>0</v>
      </c>
      <c r="H66" s="101">
        <v>0</v>
      </c>
      <c r="I66" s="101">
        <v>0</v>
      </c>
      <c r="J66" s="101">
        <v>428640431</v>
      </c>
      <c r="K66" s="101">
        <v>0</v>
      </c>
      <c r="L66" s="101">
        <v>0</v>
      </c>
      <c r="M66" s="102">
        <v>428640431</v>
      </c>
      <c r="N66" s="101">
        <v>0</v>
      </c>
      <c r="O66" s="101">
        <v>0</v>
      </c>
      <c r="P66" s="93">
        <f t="shared" si="0"/>
        <v>1.2180985018779379E-2</v>
      </c>
      <c r="Q66" s="93" t="s">
        <v>82</v>
      </c>
    </row>
    <row r="67" spans="1:17" s="94" customFormat="1">
      <c r="A67" s="91" t="s">
        <v>120</v>
      </c>
      <c r="B67" s="91" t="s">
        <v>202</v>
      </c>
      <c r="C67" s="91">
        <v>900226715</v>
      </c>
      <c r="D67" s="91" t="s">
        <v>207</v>
      </c>
      <c r="E67" s="92">
        <v>45632</v>
      </c>
      <c r="F67" s="101">
        <v>1158672112</v>
      </c>
      <c r="G67" s="101">
        <v>0</v>
      </c>
      <c r="H67" s="101">
        <v>0</v>
      </c>
      <c r="I67" s="101">
        <v>0</v>
      </c>
      <c r="J67" s="101">
        <v>1158672112</v>
      </c>
      <c r="K67" s="101">
        <v>0</v>
      </c>
      <c r="L67" s="101">
        <v>0</v>
      </c>
      <c r="M67" s="102">
        <v>1158672112</v>
      </c>
      <c r="N67" s="101">
        <v>0</v>
      </c>
      <c r="O67" s="101">
        <v>0</v>
      </c>
      <c r="P67" s="93">
        <f t="shared" ref="P67:P130" si="1">+M67/$M$281</f>
        <v>3.2926823083446979E-2</v>
      </c>
      <c r="Q67" s="93" t="s">
        <v>82</v>
      </c>
    </row>
    <row r="68" spans="1:17" s="94" customFormat="1">
      <c r="A68" s="91" t="s">
        <v>120</v>
      </c>
      <c r="B68" s="91" t="s">
        <v>202</v>
      </c>
      <c r="C68" s="91">
        <v>900226715</v>
      </c>
      <c r="D68" s="91" t="s">
        <v>208</v>
      </c>
      <c r="E68" s="92">
        <v>45672</v>
      </c>
      <c r="F68" s="101">
        <v>302354170</v>
      </c>
      <c r="G68" s="101">
        <v>0</v>
      </c>
      <c r="H68" s="101">
        <v>0</v>
      </c>
      <c r="I68" s="101">
        <v>302354170</v>
      </c>
      <c r="J68" s="101">
        <v>0</v>
      </c>
      <c r="K68" s="101">
        <v>0</v>
      </c>
      <c r="L68" s="101">
        <v>0</v>
      </c>
      <c r="M68" s="102">
        <v>302354170</v>
      </c>
      <c r="N68" s="101">
        <v>0</v>
      </c>
      <c r="O68" s="101">
        <v>0</v>
      </c>
      <c r="P68" s="93">
        <f t="shared" si="1"/>
        <v>8.5922170396834849E-3</v>
      </c>
      <c r="Q68" s="93" t="s">
        <v>82</v>
      </c>
    </row>
    <row r="69" spans="1:17" s="94" customFormat="1">
      <c r="A69" s="91" t="s">
        <v>120</v>
      </c>
      <c r="B69" s="91" t="s">
        <v>202</v>
      </c>
      <c r="C69" s="91">
        <v>900226715</v>
      </c>
      <c r="D69" s="91" t="s">
        <v>209</v>
      </c>
      <c r="E69" s="92">
        <v>45698</v>
      </c>
      <c r="F69" s="101">
        <v>114994176</v>
      </c>
      <c r="G69" s="101">
        <v>0</v>
      </c>
      <c r="H69" s="101">
        <v>114994176</v>
      </c>
      <c r="I69" s="101">
        <v>0</v>
      </c>
      <c r="J69" s="101">
        <v>0</v>
      </c>
      <c r="K69" s="101">
        <v>0</v>
      </c>
      <c r="L69" s="101">
        <v>0</v>
      </c>
      <c r="M69" s="102">
        <v>114994176</v>
      </c>
      <c r="N69" s="101">
        <v>0</v>
      </c>
      <c r="O69" s="101">
        <v>0</v>
      </c>
      <c r="P69" s="93">
        <f t="shared" si="1"/>
        <v>3.2678726358943942E-3</v>
      </c>
      <c r="Q69" s="93" t="s">
        <v>82</v>
      </c>
    </row>
    <row r="70" spans="1:17" s="94" customFormat="1">
      <c r="A70" s="91" t="s">
        <v>120</v>
      </c>
      <c r="B70" s="91" t="s">
        <v>202</v>
      </c>
      <c r="C70" s="91">
        <v>900226715</v>
      </c>
      <c r="D70" s="91" t="s">
        <v>210</v>
      </c>
      <c r="E70" s="92">
        <v>45698</v>
      </c>
      <c r="F70" s="101">
        <v>187359994</v>
      </c>
      <c r="G70" s="101">
        <v>0</v>
      </c>
      <c r="H70" s="101">
        <v>187359994</v>
      </c>
      <c r="I70" s="101">
        <v>0</v>
      </c>
      <c r="J70" s="101">
        <v>0</v>
      </c>
      <c r="K70" s="101">
        <v>0</v>
      </c>
      <c r="L70" s="101">
        <v>0</v>
      </c>
      <c r="M70" s="102">
        <v>187359994</v>
      </c>
      <c r="N70" s="101">
        <v>0</v>
      </c>
      <c r="O70" s="101">
        <v>0</v>
      </c>
      <c r="P70" s="93">
        <f t="shared" si="1"/>
        <v>5.3243444037890915E-3</v>
      </c>
      <c r="Q70" s="93" t="s">
        <v>82</v>
      </c>
    </row>
    <row r="71" spans="1:17" s="94" customFormat="1">
      <c r="A71" s="91" t="s">
        <v>120</v>
      </c>
      <c r="B71" s="91" t="s">
        <v>202</v>
      </c>
      <c r="C71" s="91">
        <v>900226715</v>
      </c>
      <c r="D71" s="91" t="s">
        <v>211</v>
      </c>
      <c r="E71" s="92">
        <v>45712</v>
      </c>
      <c r="F71" s="101">
        <v>4306977</v>
      </c>
      <c r="G71" s="101">
        <v>0</v>
      </c>
      <c r="H71" s="101">
        <v>4306977</v>
      </c>
      <c r="I71" s="101">
        <v>0</v>
      </c>
      <c r="J71" s="101">
        <v>0</v>
      </c>
      <c r="K71" s="101">
        <v>0</v>
      </c>
      <c r="L71" s="101">
        <v>0</v>
      </c>
      <c r="M71" s="102">
        <v>4306977</v>
      </c>
      <c r="N71" s="101">
        <v>0</v>
      </c>
      <c r="O71" s="101">
        <v>0</v>
      </c>
      <c r="P71" s="93">
        <f t="shared" si="1"/>
        <v>1.2239447919281174E-4</v>
      </c>
      <c r="Q71" s="93" t="s">
        <v>82</v>
      </c>
    </row>
    <row r="72" spans="1:17" s="94" customFormat="1">
      <c r="A72" s="91" t="s">
        <v>120</v>
      </c>
      <c r="B72" s="91" t="s">
        <v>212</v>
      </c>
      <c r="C72" s="91">
        <v>900298372</v>
      </c>
      <c r="D72" s="91" t="s">
        <v>213</v>
      </c>
      <c r="E72" s="92">
        <v>45657</v>
      </c>
      <c r="F72" s="101">
        <v>132386</v>
      </c>
      <c r="G72" s="101">
        <v>0</v>
      </c>
      <c r="H72" s="101">
        <v>0</v>
      </c>
      <c r="I72" s="101">
        <v>0</v>
      </c>
      <c r="J72" s="101">
        <v>0</v>
      </c>
      <c r="K72" s="101">
        <v>0</v>
      </c>
      <c r="L72" s="101">
        <v>0</v>
      </c>
      <c r="M72" s="102">
        <v>0</v>
      </c>
      <c r="N72" s="101">
        <v>132386</v>
      </c>
      <c r="O72" s="101">
        <v>0</v>
      </c>
      <c r="P72" s="93">
        <f t="shared" si="1"/>
        <v>0</v>
      </c>
      <c r="Q72" s="93" t="s">
        <v>82</v>
      </c>
    </row>
    <row r="73" spans="1:17" s="94" customFormat="1">
      <c r="A73" s="91" t="s">
        <v>120</v>
      </c>
      <c r="B73" s="91" t="s">
        <v>212</v>
      </c>
      <c r="C73" s="91">
        <v>900298372</v>
      </c>
      <c r="D73" s="91" t="s">
        <v>214</v>
      </c>
      <c r="E73" s="92">
        <v>45671</v>
      </c>
      <c r="F73" s="101">
        <v>417701238</v>
      </c>
      <c r="G73" s="101">
        <v>0</v>
      </c>
      <c r="H73" s="101">
        <v>0</v>
      </c>
      <c r="I73" s="101">
        <v>417701238</v>
      </c>
      <c r="J73" s="101">
        <v>0</v>
      </c>
      <c r="K73" s="101">
        <v>0</v>
      </c>
      <c r="L73" s="101">
        <v>0</v>
      </c>
      <c r="M73" s="102">
        <v>417701238</v>
      </c>
      <c r="N73" s="101">
        <v>0</v>
      </c>
      <c r="O73" s="101">
        <v>0</v>
      </c>
      <c r="P73" s="93">
        <f t="shared" si="1"/>
        <v>1.1870118062669641E-2</v>
      </c>
      <c r="Q73" s="93" t="s">
        <v>82</v>
      </c>
    </row>
    <row r="74" spans="1:17" s="94" customFormat="1">
      <c r="A74" s="91" t="s">
        <v>120</v>
      </c>
      <c r="B74" s="91" t="s">
        <v>212</v>
      </c>
      <c r="C74" s="91">
        <v>900298372</v>
      </c>
      <c r="D74" s="91" t="s">
        <v>215</v>
      </c>
      <c r="E74" s="92">
        <v>45672</v>
      </c>
      <c r="F74" s="101">
        <v>1514409738</v>
      </c>
      <c r="G74" s="101">
        <v>0</v>
      </c>
      <c r="H74" s="101">
        <v>0</v>
      </c>
      <c r="I74" s="101">
        <v>1514409738</v>
      </c>
      <c r="J74" s="101">
        <v>0</v>
      </c>
      <c r="K74" s="101">
        <v>0</v>
      </c>
      <c r="L74" s="101">
        <v>0</v>
      </c>
      <c r="M74" s="102">
        <v>1514409738</v>
      </c>
      <c r="N74" s="101">
        <v>0</v>
      </c>
      <c r="O74" s="101">
        <v>0</v>
      </c>
      <c r="P74" s="93">
        <f t="shared" si="1"/>
        <v>4.3036076386531077E-2</v>
      </c>
      <c r="Q74" s="93" t="s">
        <v>82</v>
      </c>
    </row>
    <row r="75" spans="1:17" s="94" customFormat="1">
      <c r="A75" s="91" t="s">
        <v>120</v>
      </c>
      <c r="B75" s="91" t="s">
        <v>212</v>
      </c>
      <c r="C75" s="91">
        <v>900298372</v>
      </c>
      <c r="D75" s="91" t="s">
        <v>216</v>
      </c>
      <c r="E75" s="92">
        <v>45677</v>
      </c>
      <c r="F75" s="101">
        <v>191302803</v>
      </c>
      <c r="G75" s="101">
        <v>0</v>
      </c>
      <c r="H75" s="101">
        <v>0</v>
      </c>
      <c r="I75" s="101">
        <v>191302803</v>
      </c>
      <c r="J75" s="101">
        <v>0</v>
      </c>
      <c r="K75" s="101">
        <v>0</v>
      </c>
      <c r="L75" s="101">
        <v>0</v>
      </c>
      <c r="M75" s="102">
        <v>191302803</v>
      </c>
      <c r="N75" s="101">
        <v>0</v>
      </c>
      <c r="O75" s="101">
        <v>0</v>
      </c>
      <c r="P75" s="93">
        <f t="shared" si="1"/>
        <v>5.4363900576460148E-3</v>
      </c>
      <c r="Q75" s="93" t="s">
        <v>82</v>
      </c>
    </row>
    <row r="76" spans="1:17" s="94" customFormat="1">
      <c r="A76" s="91" t="s">
        <v>120</v>
      </c>
      <c r="B76" s="91" t="s">
        <v>212</v>
      </c>
      <c r="C76" s="91">
        <v>900298372</v>
      </c>
      <c r="D76" s="91" t="s">
        <v>217</v>
      </c>
      <c r="E76" s="92">
        <v>45681</v>
      </c>
      <c r="F76" s="101">
        <v>2036720</v>
      </c>
      <c r="G76" s="101">
        <v>0</v>
      </c>
      <c r="H76" s="101">
        <v>0</v>
      </c>
      <c r="I76" s="101">
        <v>2036720</v>
      </c>
      <c r="J76" s="101">
        <v>0</v>
      </c>
      <c r="K76" s="101">
        <v>0</v>
      </c>
      <c r="L76" s="101">
        <v>0</v>
      </c>
      <c r="M76" s="102">
        <v>2036720</v>
      </c>
      <c r="N76" s="101">
        <v>0</v>
      </c>
      <c r="O76" s="101">
        <v>0</v>
      </c>
      <c r="P76" s="93">
        <f t="shared" si="1"/>
        <v>5.7878944712633362E-5</v>
      </c>
      <c r="Q76" s="93" t="s">
        <v>82</v>
      </c>
    </row>
    <row r="77" spans="1:17" s="94" customFormat="1">
      <c r="A77" s="91" t="s">
        <v>120</v>
      </c>
      <c r="B77" s="91" t="s">
        <v>212</v>
      </c>
      <c r="C77" s="91">
        <v>900298372</v>
      </c>
      <c r="D77" s="91" t="s">
        <v>218</v>
      </c>
      <c r="E77" s="92">
        <v>45695</v>
      </c>
      <c r="F77" s="101">
        <v>15696008732</v>
      </c>
      <c r="G77" s="101">
        <v>0</v>
      </c>
      <c r="H77" s="101">
        <v>0</v>
      </c>
      <c r="I77" s="101">
        <v>0</v>
      </c>
      <c r="J77" s="101">
        <v>0</v>
      </c>
      <c r="K77" s="101">
        <v>0</v>
      </c>
      <c r="L77" s="101">
        <v>0</v>
      </c>
      <c r="M77" s="102">
        <v>0</v>
      </c>
      <c r="N77" s="101">
        <v>15696008732</v>
      </c>
      <c r="O77" s="101">
        <v>0</v>
      </c>
      <c r="P77" s="93">
        <f t="shared" si="1"/>
        <v>0</v>
      </c>
      <c r="Q77" s="93" t="s">
        <v>82</v>
      </c>
    </row>
    <row r="78" spans="1:17" s="94" customFormat="1">
      <c r="A78" s="91" t="s">
        <v>120</v>
      </c>
      <c r="B78" s="91" t="s">
        <v>212</v>
      </c>
      <c r="C78" s="91">
        <v>900298372</v>
      </c>
      <c r="D78" s="91" t="s">
        <v>219</v>
      </c>
      <c r="E78" s="92">
        <v>45629</v>
      </c>
      <c r="F78" s="101">
        <v>346050509</v>
      </c>
      <c r="G78" s="101">
        <v>0</v>
      </c>
      <c r="H78" s="101">
        <v>0</v>
      </c>
      <c r="I78" s="101">
        <v>0</v>
      </c>
      <c r="J78" s="101">
        <v>0</v>
      </c>
      <c r="K78" s="101">
        <v>0</v>
      </c>
      <c r="L78" s="101">
        <v>0</v>
      </c>
      <c r="M78" s="102">
        <v>0</v>
      </c>
      <c r="N78" s="101">
        <v>346050509</v>
      </c>
      <c r="O78" s="101">
        <v>0</v>
      </c>
      <c r="P78" s="93">
        <f t="shared" si="1"/>
        <v>0</v>
      </c>
      <c r="Q78" s="93" t="s">
        <v>82</v>
      </c>
    </row>
    <row r="79" spans="1:17" s="94" customFormat="1">
      <c r="A79" s="91" t="s">
        <v>120</v>
      </c>
      <c r="B79" s="91" t="s">
        <v>212</v>
      </c>
      <c r="C79" s="91">
        <v>900298372</v>
      </c>
      <c r="D79" s="91" t="s">
        <v>220</v>
      </c>
      <c r="E79" s="92">
        <v>45639</v>
      </c>
      <c r="F79" s="101">
        <v>139210892</v>
      </c>
      <c r="G79" s="101">
        <v>0</v>
      </c>
      <c r="H79" s="101">
        <v>0</v>
      </c>
      <c r="I79" s="101">
        <v>0</v>
      </c>
      <c r="J79" s="101">
        <v>0</v>
      </c>
      <c r="K79" s="101">
        <v>0</v>
      </c>
      <c r="L79" s="101">
        <v>0</v>
      </c>
      <c r="M79" s="102">
        <v>0</v>
      </c>
      <c r="N79" s="101">
        <v>139210892</v>
      </c>
      <c r="O79" s="101">
        <v>0</v>
      </c>
      <c r="P79" s="93">
        <f t="shared" si="1"/>
        <v>0</v>
      </c>
      <c r="Q79" s="93" t="s">
        <v>82</v>
      </c>
    </row>
    <row r="80" spans="1:17" s="94" customFormat="1">
      <c r="A80" s="91" t="s">
        <v>120</v>
      </c>
      <c r="B80" s="91" t="s">
        <v>212</v>
      </c>
      <c r="C80" s="91">
        <v>900298372</v>
      </c>
      <c r="D80" s="91" t="s">
        <v>221</v>
      </c>
      <c r="E80" s="92">
        <v>45642</v>
      </c>
      <c r="F80" s="101">
        <v>592106084</v>
      </c>
      <c r="G80" s="101">
        <v>0</v>
      </c>
      <c r="H80" s="101">
        <v>0</v>
      </c>
      <c r="I80" s="101">
        <v>0</v>
      </c>
      <c r="J80" s="101">
        <v>0</v>
      </c>
      <c r="K80" s="101">
        <v>0</v>
      </c>
      <c r="L80" s="101">
        <v>0</v>
      </c>
      <c r="M80" s="102">
        <v>0</v>
      </c>
      <c r="N80" s="101">
        <v>592106084</v>
      </c>
      <c r="O80" s="101">
        <v>0</v>
      </c>
      <c r="P80" s="93">
        <f t="shared" si="1"/>
        <v>0</v>
      </c>
      <c r="Q80" s="93" t="s">
        <v>82</v>
      </c>
    </row>
    <row r="81" spans="1:17" s="94" customFormat="1">
      <c r="A81" s="91" t="s">
        <v>120</v>
      </c>
      <c r="B81" s="91" t="s">
        <v>222</v>
      </c>
      <c r="C81" s="91">
        <v>900935126</v>
      </c>
      <c r="D81" s="91" t="s">
        <v>223</v>
      </c>
      <c r="E81" s="92">
        <v>45715</v>
      </c>
      <c r="F81" s="101">
        <v>1772143</v>
      </c>
      <c r="G81" s="101">
        <v>0</v>
      </c>
      <c r="H81" s="101">
        <v>1772143</v>
      </c>
      <c r="I81" s="101">
        <v>0</v>
      </c>
      <c r="J81" s="101">
        <v>0</v>
      </c>
      <c r="K81" s="101">
        <v>0</v>
      </c>
      <c r="L81" s="101">
        <v>0</v>
      </c>
      <c r="M81" s="102">
        <v>1772143</v>
      </c>
      <c r="N81" s="101">
        <v>0</v>
      </c>
      <c r="O81" s="101">
        <v>0</v>
      </c>
      <c r="P81" s="93">
        <f t="shared" si="1"/>
        <v>5.0360268824325497E-5</v>
      </c>
      <c r="Q81" s="93"/>
    </row>
    <row r="82" spans="1:17" s="94" customFormat="1">
      <c r="A82" s="91" t="s">
        <v>120</v>
      </c>
      <c r="B82" s="91" t="s">
        <v>224</v>
      </c>
      <c r="C82" s="91">
        <v>901021565</v>
      </c>
      <c r="D82" s="91" t="s">
        <v>225</v>
      </c>
      <c r="E82" s="92">
        <v>45527</v>
      </c>
      <c r="F82" s="101">
        <v>122000</v>
      </c>
      <c r="G82" s="101">
        <v>0</v>
      </c>
      <c r="H82" s="101">
        <v>0</v>
      </c>
      <c r="I82" s="101">
        <v>0</v>
      </c>
      <c r="J82" s="101">
        <v>0</v>
      </c>
      <c r="K82" s="101">
        <v>122000</v>
      </c>
      <c r="L82" s="101">
        <v>0</v>
      </c>
      <c r="M82" s="102">
        <v>122000</v>
      </c>
      <c r="N82" s="101">
        <v>0</v>
      </c>
      <c r="O82" s="101">
        <v>0</v>
      </c>
      <c r="P82" s="93">
        <f t="shared" si="1"/>
        <v>3.4669622014519768E-6</v>
      </c>
      <c r="Q82" s="93"/>
    </row>
    <row r="83" spans="1:17" s="94" customFormat="1">
      <c r="A83" s="91" t="s">
        <v>120</v>
      </c>
      <c r="B83" s="91" t="s">
        <v>224</v>
      </c>
      <c r="C83" s="91">
        <v>901021565</v>
      </c>
      <c r="D83" s="91" t="s">
        <v>226</v>
      </c>
      <c r="E83" s="92">
        <v>45533</v>
      </c>
      <c r="F83" s="101">
        <v>3616936</v>
      </c>
      <c r="G83" s="101">
        <v>0</v>
      </c>
      <c r="H83" s="101">
        <v>0</v>
      </c>
      <c r="I83" s="101">
        <v>0</v>
      </c>
      <c r="J83" s="101">
        <v>0</v>
      </c>
      <c r="K83" s="101">
        <v>3616936</v>
      </c>
      <c r="L83" s="101">
        <v>0</v>
      </c>
      <c r="M83" s="102">
        <v>3616936</v>
      </c>
      <c r="N83" s="101">
        <v>0</v>
      </c>
      <c r="O83" s="101">
        <v>0</v>
      </c>
      <c r="P83" s="93">
        <f t="shared" si="1"/>
        <v>1.0278508522189268E-4</v>
      </c>
      <c r="Q83" s="93"/>
    </row>
    <row r="84" spans="1:17" s="94" customFormat="1">
      <c r="A84" s="91" t="s">
        <v>120</v>
      </c>
      <c r="B84" s="91" t="s">
        <v>227</v>
      </c>
      <c r="C84" s="91">
        <v>901021565</v>
      </c>
      <c r="D84" s="91" t="s">
        <v>228</v>
      </c>
      <c r="E84" s="92">
        <v>45625</v>
      </c>
      <c r="F84" s="101">
        <v>1126743</v>
      </c>
      <c r="G84" s="101">
        <v>0</v>
      </c>
      <c r="H84" s="101">
        <v>0</v>
      </c>
      <c r="I84" s="101">
        <v>0</v>
      </c>
      <c r="J84" s="101">
        <v>1126743</v>
      </c>
      <c r="K84" s="101">
        <v>0</v>
      </c>
      <c r="L84" s="101">
        <v>0</v>
      </c>
      <c r="M84" s="102">
        <v>1126743</v>
      </c>
      <c r="N84" s="101">
        <v>0</v>
      </c>
      <c r="O84" s="101">
        <v>0</v>
      </c>
      <c r="P84" s="93">
        <f t="shared" si="1"/>
        <v>3.2019470424185283E-5</v>
      </c>
      <c r="Q84" s="93"/>
    </row>
    <row r="85" spans="1:17" s="94" customFormat="1">
      <c r="A85" s="91" t="s">
        <v>120</v>
      </c>
      <c r="B85" s="91" t="s">
        <v>227</v>
      </c>
      <c r="C85" s="91">
        <v>901021565</v>
      </c>
      <c r="D85" s="91" t="s">
        <v>229</v>
      </c>
      <c r="E85" s="92">
        <v>45656</v>
      </c>
      <c r="F85" s="101">
        <v>102600</v>
      </c>
      <c r="G85" s="101">
        <v>0</v>
      </c>
      <c r="H85" s="101">
        <v>0</v>
      </c>
      <c r="I85" s="101">
        <v>0</v>
      </c>
      <c r="J85" s="101">
        <v>102600</v>
      </c>
      <c r="K85" s="101">
        <v>0</v>
      </c>
      <c r="L85" s="101">
        <v>0</v>
      </c>
      <c r="M85" s="102">
        <v>102600</v>
      </c>
      <c r="N85" s="101">
        <v>0</v>
      </c>
      <c r="O85" s="101">
        <v>0</v>
      </c>
      <c r="P85" s="93">
        <f t="shared" si="1"/>
        <v>2.9156583759751871E-6</v>
      </c>
      <c r="Q85" s="93"/>
    </row>
    <row r="86" spans="1:17" s="94" customFormat="1">
      <c r="A86" s="91" t="s">
        <v>120</v>
      </c>
      <c r="B86" s="91" t="s">
        <v>227</v>
      </c>
      <c r="C86" s="91">
        <v>901021565</v>
      </c>
      <c r="D86" s="91" t="s">
        <v>230</v>
      </c>
      <c r="E86" s="92">
        <v>45692</v>
      </c>
      <c r="F86" s="101">
        <v>212917860</v>
      </c>
      <c r="G86" s="101">
        <v>0</v>
      </c>
      <c r="H86" s="101">
        <v>0</v>
      </c>
      <c r="I86" s="101">
        <v>0</v>
      </c>
      <c r="J86" s="101">
        <v>0</v>
      </c>
      <c r="K86" s="101">
        <v>0</v>
      </c>
      <c r="L86" s="101">
        <v>0</v>
      </c>
      <c r="M86" s="102">
        <v>0</v>
      </c>
      <c r="N86" s="101">
        <v>212917860</v>
      </c>
      <c r="O86" s="101">
        <v>0</v>
      </c>
      <c r="P86" s="93">
        <f t="shared" si="1"/>
        <v>0</v>
      </c>
      <c r="Q86" s="93"/>
    </row>
    <row r="87" spans="1:17" s="94" customFormat="1">
      <c r="A87" s="91" t="s">
        <v>120</v>
      </c>
      <c r="B87" s="91" t="s">
        <v>227</v>
      </c>
      <c r="C87" s="91">
        <v>901021565</v>
      </c>
      <c r="D87" s="91" t="s">
        <v>231</v>
      </c>
      <c r="E87" s="92">
        <v>45708</v>
      </c>
      <c r="F87" s="101">
        <v>81938013</v>
      </c>
      <c r="G87" s="101">
        <v>0</v>
      </c>
      <c r="H87" s="101">
        <v>0</v>
      </c>
      <c r="I87" s="101">
        <v>0</v>
      </c>
      <c r="J87" s="101">
        <v>0</v>
      </c>
      <c r="K87" s="101">
        <v>0</v>
      </c>
      <c r="L87" s="101">
        <v>0</v>
      </c>
      <c r="M87" s="102">
        <v>0</v>
      </c>
      <c r="N87" s="101">
        <v>81938013</v>
      </c>
      <c r="O87" s="101">
        <v>0</v>
      </c>
      <c r="P87" s="93">
        <f t="shared" si="1"/>
        <v>0</v>
      </c>
      <c r="Q87" s="93"/>
    </row>
    <row r="88" spans="1:17" s="94" customFormat="1">
      <c r="A88" s="91" t="s">
        <v>120</v>
      </c>
      <c r="B88" s="91" t="s">
        <v>232</v>
      </c>
      <c r="C88" s="91">
        <v>901543211</v>
      </c>
      <c r="D88" s="91" t="s">
        <v>233</v>
      </c>
      <c r="E88" s="92">
        <v>45608</v>
      </c>
      <c r="F88" s="101">
        <v>295100</v>
      </c>
      <c r="G88" s="101">
        <v>0</v>
      </c>
      <c r="H88" s="101">
        <v>0</v>
      </c>
      <c r="I88" s="101">
        <v>0</v>
      </c>
      <c r="J88" s="101">
        <v>295100</v>
      </c>
      <c r="K88" s="101">
        <v>0</v>
      </c>
      <c r="L88" s="101">
        <v>0</v>
      </c>
      <c r="M88" s="102">
        <v>295100</v>
      </c>
      <c r="N88" s="101">
        <v>0</v>
      </c>
      <c r="O88" s="101">
        <v>0</v>
      </c>
      <c r="P88" s="93">
        <f t="shared" si="1"/>
        <v>8.3860700462990027E-6</v>
      </c>
      <c r="Q88" s="93"/>
    </row>
    <row r="89" spans="1:17" s="94" customFormat="1">
      <c r="A89" s="91" t="s">
        <v>120</v>
      </c>
      <c r="B89" s="91" t="s">
        <v>232</v>
      </c>
      <c r="C89" s="91">
        <v>901543211</v>
      </c>
      <c r="D89" s="91" t="s">
        <v>234</v>
      </c>
      <c r="E89" s="92">
        <v>45672</v>
      </c>
      <c r="F89" s="101">
        <v>15317997</v>
      </c>
      <c r="G89" s="101">
        <v>0</v>
      </c>
      <c r="H89" s="101">
        <v>0</v>
      </c>
      <c r="I89" s="101">
        <v>15317997</v>
      </c>
      <c r="J89" s="101">
        <v>0</v>
      </c>
      <c r="K89" s="101">
        <v>0</v>
      </c>
      <c r="L89" s="101">
        <v>0</v>
      </c>
      <c r="M89" s="102">
        <v>15317997</v>
      </c>
      <c r="N89" s="101">
        <v>0</v>
      </c>
      <c r="O89" s="101">
        <v>0</v>
      </c>
      <c r="P89" s="93">
        <f t="shared" si="1"/>
        <v>4.3530259508979324E-4</v>
      </c>
      <c r="Q89" s="93"/>
    </row>
    <row r="90" spans="1:17" s="94" customFormat="1">
      <c r="A90" s="91" t="s">
        <v>120</v>
      </c>
      <c r="B90" s="91" t="s">
        <v>235</v>
      </c>
      <c r="C90" s="91">
        <v>901543761</v>
      </c>
      <c r="D90" s="91" t="s">
        <v>236</v>
      </c>
      <c r="E90" s="92">
        <v>45421</v>
      </c>
      <c r="F90" s="101">
        <v>1784276</v>
      </c>
      <c r="G90" s="101">
        <v>0</v>
      </c>
      <c r="H90" s="101">
        <v>0</v>
      </c>
      <c r="I90" s="101">
        <v>0</v>
      </c>
      <c r="J90" s="101">
        <v>0</v>
      </c>
      <c r="K90" s="101">
        <v>1784276</v>
      </c>
      <c r="L90" s="101">
        <v>0</v>
      </c>
      <c r="M90" s="102">
        <v>1784276</v>
      </c>
      <c r="N90" s="101">
        <v>0</v>
      </c>
      <c r="O90" s="101">
        <v>0</v>
      </c>
      <c r="P90" s="93">
        <f t="shared" si="1"/>
        <v>5.0705061057032195E-5</v>
      </c>
      <c r="Q90" s="93"/>
    </row>
    <row r="91" spans="1:17" s="94" customFormat="1">
      <c r="A91" s="91" t="s">
        <v>120</v>
      </c>
      <c r="B91" s="91" t="s">
        <v>237</v>
      </c>
      <c r="C91" s="91">
        <v>901543761</v>
      </c>
      <c r="D91" s="91" t="s">
        <v>238</v>
      </c>
      <c r="E91" s="92">
        <v>45555</v>
      </c>
      <c r="F91" s="101">
        <v>158080</v>
      </c>
      <c r="G91" s="101">
        <v>0</v>
      </c>
      <c r="H91" s="101">
        <v>0</v>
      </c>
      <c r="I91" s="101">
        <v>0</v>
      </c>
      <c r="J91" s="101">
        <v>0</v>
      </c>
      <c r="K91" s="101">
        <v>158080</v>
      </c>
      <c r="L91" s="101">
        <v>0</v>
      </c>
      <c r="M91" s="102">
        <v>158080</v>
      </c>
      <c r="N91" s="101">
        <v>0</v>
      </c>
      <c r="O91" s="101">
        <v>0</v>
      </c>
      <c r="P91" s="93">
        <f t="shared" si="1"/>
        <v>4.4922736459469551E-6</v>
      </c>
      <c r="Q91" s="93"/>
    </row>
    <row r="92" spans="1:17" s="94" customFormat="1">
      <c r="A92" s="91" t="s">
        <v>120</v>
      </c>
      <c r="B92" s="91" t="s">
        <v>237</v>
      </c>
      <c r="C92" s="91">
        <v>901543761</v>
      </c>
      <c r="D92" s="91" t="s">
        <v>239</v>
      </c>
      <c r="E92" s="92">
        <v>45569</v>
      </c>
      <c r="F92" s="101">
        <v>52447</v>
      </c>
      <c r="G92" s="101">
        <v>0</v>
      </c>
      <c r="H92" s="101">
        <v>0</v>
      </c>
      <c r="I92" s="101">
        <v>0</v>
      </c>
      <c r="J92" s="101">
        <v>52447</v>
      </c>
      <c r="K92" s="101">
        <v>0</v>
      </c>
      <c r="L92" s="101">
        <v>0</v>
      </c>
      <c r="M92" s="102">
        <v>52447</v>
      </c>
      <c r="N92" s="101">
        <v>0</v>
      </c>
      <c r="O92" s="101">
        <v>0</v>
      </c>
      <c r="P92" s="93">
        <f t="shared" si="1"/>
        <v>1.4904243162258347E-6</v>
      </c>
      <c r="Q92" s="93"/>
    </row>
    <row r="93" spans="1:17" s="94" customFormat="1">
      <c r="A93" s="91" t="s">
        <v>120</v>
      </c>
      <c r="B93" s="91" t="s">
        <v>237</v>
      </c>
      <c r="C93" s="91">
        <v>901543761</v>
      </c>
      <c r="D93" s="91" t="s">
        <v>240</v>
      </c>
      <c r="E93" s="92">
        <v>45574</v>
      </c>
      <c r="F93" s="101">
        <v>59975</v>
      </c>
      <c r="G93" s="101">
        <v>0</v>
      </c>
      <c r="H93" s="101">
        <v>0</v>
      </c>
      <c r="I93" s="101">
        <v>0</v>
      </c>
      <c r="J93" s="101">
        <v>59975</v>
      </c>
      <c r="K93" s="101">
        <v>0</v>
      </c>
      <c r="L93" s="101">
        <v>0</v>
      </c>
      <c r="M93" s="102">
        <v>59975</v>
      </c>
      <c r="N93" s="101">
        <v>0</v>
      </c>
      <c r="O93" s="101">
        <v>0</v>
      </c>
      <c r="P93" s="93">
        <f t="shared" si="1"/>
        <v>1.7043529346891993E-6</v>
      </c>
      <c r="Q93" s="93"/>
    </row>
    <row r="94" spans="1:17" s="94" customFormat="1">
      <c r="A94" s="91" t="s">
        <v>120</v>
      </c>
      <c r="B94" s="91" t="s">
        <v>237</v>
      </c>
      <c r="C94" s="91">
        <v>901543761</v>
      </c>
      <c r="D94" s="91" t="s">
        <v>241</v>
      </c>
      <c r="E94" s="92">
        <v>45574</v>
      </c>
      <c r="F94" s="101">
        <v>625473</v>
      </c>
      <c r="G94" s="101">
        <v>0</v>
      </c>
      <c r="H94" s="101">
        <v>0</v>
      </c>
      <c r="I94" s="101">
        <v>0</v>
      </c>
      <c r="J94" s="101">
        <v>625473</v>
      </c>
      <c r="K94" s="101">
        <v>0</v>
      </c>
      <c r="L94" s="101">
        <v>0</v>
      </c>
      <c r="M94" s="102">
        <v>625473</v>
      </c>
      <c r="N94" s="101">
        <v>0</v>
      </c>
      <c r="O94" s="101">
        <v>0</v>
      </c>
      <c r="P94" s="93">
        <f t="shared" si="1"/>
        <v>1.7774518434662068E-5</v>
      </c>
      <c r="Q94" s="93"/>
    </row>
    <row r="95" spans="1:17" s="94" customFormat="1">
      <c r="A95" s="91" t="s">
        <v>120</v>
      </c>
      <c r="B95" s="91" t="s">
        <v>237</v>
      </c>
      <c r="C95" s="91">
        <v>901543761</v>
      </c>
      <c r="D95" s="91" t="s">
        <v>242</v>
      </c>
      <c r="E95" s="92">
        <v>45574</v>
      </c>
      <c r="F95" s="101">
        <v>59973</v>
      </c>
      <c r="G95" s="101">
        <v>0</v>
      </c>
      <c r="H95" s="101">
        <v>0</v>
      </c>
      <c r="I95" s="101">
        <v>0</v>
      </c>
      <c r="J95" s="101">
        <v>59973</v>
      </c>
      <c r="K95" s="101">
        <v>0</v>
      </c>
      <c r="L95" s="101">
        <v>0</v>
      </c>
      <c r="M95" s="102">
        <v>59973</v>
      </c>
      <c r="N95" s="101">
        <v>0</v>
      </c>
      <c r="O95" s="101">
        <v>0</v>
      </c>
      <c r="P95" s="93">
        <f t="shared" si="1"/>
        <v>1.7042960992432739E-6</v>
      </c>
      <c r="Q95" s="93"/>
    </row>
    <row r="96" spans="1:17" s="94" customFormat="1">
      <c r="A96" s="91" t="s">
        <v>120</v>
      </c>
      <c r="B96" s="91" t="s">
        <v>237</v>
      </c>
      <c r="C96" s="91">
        <v>901543761</v>
      </c>
      <c r="D96" s="91" t="s">
        <v>243</v>
      </c>
      <c r="E96" s="92">
        <v>45586</v>
      </c>
      <c r="F96" s="101">
        <v>59973</v>
      </c>
      <c r="G96" s="101">
        <v>0</v>
      </c>
      <c r="H96" s="101">
        <v>0</v>
      </c>
      <c r="I96" s="101">
        <v>0</v>
      </c>
      <c r="J96" s="101">
        <v>59973</v>
      </c>
      <c r="K96" s="101">
        <v>0</v>
      </c>
      <c r="L96" s="101">
        <v>0</v>
      </c>
      <c r="M96" s="102">
        <v>59973</v>
      </c>
      <c r="N96" s="101">
        <v>0</v>
      </c>
      <c r="O96" s="101">
        <v>0</v>
      </c>
      <c r="P96" s="93">
        <f t="shared" si="1"/>
        <v>1.7042960992432739E-6</v>
      </c>
      <c r="Q96" s="93"/>
    </row>
    <row r="97" spans="1:17" s="94" customFormat="1">
      <c r="A97" s="91" t="s">
        <v>120</v>
      </c>
      <c r="B97" s="91" t="s">
        <v>237</v>
      </c>
      <c r="C97" s="91">
        <v>901543761</v>
      </c>
      <c r="D97" s="91" t="s">
        <v>244</v>
      </c>
      <c r="E97" s="92">
        <v>45590</v>
      </c>
      <c r="F97" s="101">
        <v>714827</v>
      </c>
      <c r="G97" s="101">
        <v>0</v>
      </c>
      <c r="H97" s="101">
        <v>0</v>
      </c>
      <c r="I97" s="101">
        <v>0</v>
      </c>
      <c r="J97" s="101">
        <v>714827</v>
      </c>
      <c r="K97" s="101">
        <v>0</v>
      </c>
      <c r="L97" s="101">
        <v>0</v>
      </c>
      <c r="M97" s="102">
        <v>714827</v>
      </c>
      <c r="N97" s="101">
        <v>0</v>
      </c>
      <c r="O97" s="101">
        <v>0</v>
      </c>
      <c r="P97" s="93">
        <f t="shared" si="1"/>
        <v>2.0313755652273051E-5</v>
      </c>
      <c r="Q97" s="93"/>
    </row>
    <row r="98" spans="1:17" s="94" customFormat="1">
      <c r="A98" s="91" t="s">
        <v>120</v>
      </c>
      <c r="B98" s="91" t="s">
        <v>237</v>
      </c>
      <c r="C98" s="91">
        <v>901543761</v>
      </c>
      <c r="D98" s="91" t="s">
        <v>245</v>
      </c>
      <c r="E98" s="92">
        <v>45615</v>
      </c>
      <c r="F98" s="101">
        <v>278026</v>
      </c>
      <c r="G98" s="101">
        <v>0</v>
      </c>
      <c r="H98" s="101">
        <v>0</v>
      </c>
      <c r="I98" s="101">
        <v>0</v>
      </c>
      <c r="J98" s="101">
        <v>278026</v>
      </c>
      <c r="K98" s="101">
        <v>0</v>
      </c>
      <c r="L98" s="101">
        <v>0</v>
      </c>
      <c r="M98" s="102">
        <v>278026</v>
      </c>
      <c r="N98" s="101">
        <v>0</v>
      </c>
      <c r="O98" s="101">
        <v>0</v>
      </c>
      <c r="P98" s="93">
        <f t="shared" si="1"/>
        <v>7.9008658444335032E-6</v>
      </c>
      <c r="Q98" s="93"/>
    </row>
    <row r="99" spans="1:17" s="94" customFormat="1">
      <c r="A99" s="91" t="s">
        <v>120</v>
      </c>
      <c r="B99" s="91" t="s">
        <v>237</v>
      </c>
      <c r="C99" s="91">
        <v>901543761</v>
      </c>
      <c r="D99" s="91" t="s">
        <v>246</v>
      </c>
      <c r="E99" s="92">
        <v>45622</v>
      </c>
      <c r="F99" s="101">
        <v>59973</v>
      </c>
      <c r="G99" s="101">
        <v>0</v>
      </c>
      <c r="H99" s="101">
        <v>0</v>
      </c>
      <c r="I99" s="101">
        <v>0</v>
      </c>
      <c r="J99" s="101">
        <v>59973</v>
      </c>
      <c r="K99" s="101">
        <v>0</v>
      </c>
      <c r="L99" s="101">
        <v>0</v>
      </c>
      <c r="M99" s="102">
        <v>59973</v>
      </c>
      <c r="N99" s="101">
        <v>0</v>
      </c>
      <c r="O99" s="101">
        <v>0</v>
      </c>
      <c r="P99" s="93">
        <f t="shared" si="1"/>
        <v>1.7042960992432739E-6</v>
      </c>
      <c r="Q99" s="93"/>
    </row>
    <row r="100" spans="1:17" s="94" customFormat="1">
      <c r="A100" s="91" t="s">
        <v>120</v>
      </c>
      <c r="B100" s="91" t="s">
        <v>237</v>
      </c>
      <c r="C100" s="91">
        <v>901543761</v>
      </c>
      <c r="D100" s="91" t="s">
        <v>247</v>
      </c>
      <c r="E100" s="92">
        <v>45632</v>
      </c>
      <c r="F100" s="101">
        <v>82999</v>
      </c>
      <c r="G100" s="101">
        <v>0</v>
      </c>
      <c r="H100" s="101">
        <v>0</v>
      </c>
      <c r="I100" s="101">
        <v>0</v>
      </c>
      <c r="J100" s="101">
        <v>82999</v>
      </c>
      <c r="K100" s="101">
        <v>0</v>
      </c>
      <c r="L100" s="101">
        <v>0</v>
      </c>
      <c r="M100" s="102">
        <v>82999</v>
      </c>
      <c r="N100" s="101">
        <v>0</v>
      </c>
      <c r="O100" s="101">
        <v>0</v>
      </c>
      <c r="P100" s="93">
        <f t="shared" si="1"/>
        <v>2.3586425881828906E-6</v>
      </c>
      <c r="Q100" s="93"/>
    </row>
    <row r="101" spans="1:17" s="94" customFormat="1">
      <c r="A101" s="91" t="s">
        <v>120</v>
      </c>
      <c r="B101" s="91" t="s">
        <v>237</v>
      </c>
      <c r="C101" s="91">
        <v>901543761</v>
      </c>
      <c r="D101" s="91" t="s">
        <v>248</v>
      </c>
      <c r="E101" s="92">
        <v>45643</v>
      </c>
      <c r="F101" s="101">
        <v>59974</v>
      </c>
      <c r="G101" s="101">
        <v>0</v>
      </c>
      <c r="H101" s="101">
        <v>0</v>
      </c>
      <c r="I101" s="101">
        <v>0</v>
      </c>
      <c r="J101" s="101">
        <v>59974</v>
      </c>
      <c r="K101" s="101">
        <v>0</v>
      </c>
      <c r="L101" s="101">
        <v>0</v>
      </c>
      <c r="M101" s="102">
        <v>59974</v>
      </c>
      <c r="N101" s="101">
        <v>0</v>
      </c>
      <c r="O101" s="101">
        <v>0</v>
      </c>
      <c r="P101" s="93">
        <f t="shared" si="1"/>
        <v>1.7043245169662367E-6</v>
      </c>
      <c r="Q101" s="93"/>
    </row>
    <row r="102" spans="1:17" s="94" customFormat="1">
      <c r="A102" s="91" t="s">
        <v>120</v>
      </c>
      <c r="B102" s="91" t="s">
        <v>237</v>
      </c>
      <c r="C102" s="91">
        <v>901543761</v>
      </c>
      <c r="D102" s="91" t="s">
        <v>249</v>
      </c>
      <c r="E102" s="92">
        <v>45650</v>
      </c>
      <c r="F102" s="101">
        <v>62126</v>
      </c>
      <c r="G102" s="101">
        <v>0</v>
      </c>
      <c r="H102" s="101">
        <v>0</v>
      </c>
      <c r="I102" s="101">
        <v>0</v>
      </c>
      <c r="J102" s="101">
        <v>62126</v>
      </c>
      <c r="K102" s="101">
        <v>0</v>
      </c>
      <c r="L102" s="101">
        <v>0</v>
      </c>
      <c r="M102" s="102">
        <v>62126</v>
      </c>
      <c r="N102" s="101">
        <v>0</v>
      </c>
      <c r="O102" s="101">
        <v>0</v>
      </c>
      <c r="P102" s="93">
        <f t="shared" si="1"/>
        <v>1.7654794567820125E-6</v>
      </c>
      <c r="Q102" s="93"/>
    </row>
    <row r="103" spans="1:17" s="94" customFormat="1">
      <c r="A103" s="91" t="s">
        <v>120</v>
      </c>
      <c r="B103" s="91" t="s">
        <v>237</v>
      </c>
      <c r="C103" s="91">
        <v>901543761</v>
      </c>
      <c r="D103" s="91" t="s">
        <v>250</v>
      </c>
      <c r="E103" s="92">
        <v>45685</v>
      </c>
      <c r="F103" s="101">
        <v>71539</v>
      </c>
      <c r="G103" s="101">
        <v>0</v>
      </c>
      <c r="H103" s="101">
        <v>0</v>
      </c>
      <c r="I103" s="101">
        <v>71539</v>
      </c>
      <c r="J103" s="101">
        <v>0</v>
      </c>
      <c r="K103" s="101">
        <v>0</v>
      </c>
      <c r="L103" s="101">
        <v>0</v>
      </c>
      <c r="M103" s="102">
        <v>71539</v>
      </c>
      <c r="N103" s="101">
        <v>0</v>
      </c>
      <c r="O103" s="101">
        <v>0</v>
      </c>
      <c r="P103" s="93">
        <f t="shared" si="1"/>
        <v>2.0329754830301065E-6</v>
      </c>
      <c r="Q103" s="93"/>
    </row>
    <row r="104" spans="1:17" s="94" customFormat="1">
      <c r="A104" s="91" t="s">
        <v>120</v>
      </c>
      <c r="B104" s="91" t="s">
        <v>237</v>
      </c>
      <c r="C104" s="91">
        <v>901543761</v>
      </c>
      <c r="D104" s="91" t="s">
        <v>251</v>
      </c>
      <c r="E104" s="92">
        <v>45685</v>
      </c>
      <c r="F104" s="101">
        <v>65571</v>
      </c>
      <c r="G104" s="101">
        <v>0</v>
      </c>
      <c r="H104" s="101">
        <v>0</v>
      </c>
      <c r="I104" s="101">
        <v>65571</v>
      </c>
      <c r="J104" s="101">
        <v>0</v>
      </c>
      <c r="K104" s="101">
        <v>0</v>
      </c>
      <c r="L104" s="101">
        <v>0</v>
      </c>
      <c r="M104" s="102">
        <v>65571</v>
      </c>
      <c r="N104" s="101">
        <v>0</v>
      </c>
      <c r="O104" s="101">
        <v>0</v>
      </c>
      <c r="P104" s="93">
        <f t="shared" si="1"/>
        <v>1.8633785123885867E-6</v>
      </c>
      <c r="Q104" s="93"/>
    </row>
    <row r="105" spans="1:17" s="94" customFormat="1">
      <c r="A105" s="91" t="s">
        <v>120</v>
      </c>
      <c r="B105" s="91" t="s">
        <v>237</v>
      </c>
      <c r="C105" s="91">
        <v>901543761</v>
      </c>
      <c r="D105" s="91" t="s">
        <v>252</v>
      </c>
      <c r="E105" s="92">
        <v>45687</v>
      </c>
      <c r="F105" s="101">
        <v>732248</v>
      </c>
      <c r="G105" s="101">
        <v>0</v>
      </c>
      <c r="H105" s="101">
        <v>732248</v>
      </c>
      <c r="I105" s="101">
        <v>0</v>
      </c>
      <c r="J105" s="101">
        <v>0</v>
      </c>
      <c r="K105" s="101">
        <v>0</v>
      </c>
      <c r="L105" s="101">
        <v>0</v>
      </c>
      <c r="M105" s="102">
        <v>732248</v>
      </c>
      <c r="N105" s="101">
        <v>0</v>
      </c>
      <c r="O105" s="101">
        <v>0</v>
      </c>
      <c r="P105" s="93">
        <f t="shared" si="1"/>
        <v>2.0808820804006616E-5</v>
      </c>
      <c r="Q105" s="93"/>
    </row>
    <row r="106" spans="1:17" s="94" customFormat="1">
      <c r="A106" s="91" t="s">
        <v>120</v>
      </c>
      <c r="B106" s="91" t="s">
        <v>237</v>
      </c>
      <c r="C106" s="91">
        <v>901543761</v>
      </c>
      <c r="D106" s="91" t="s">
        <v>253</v>
      </c>
      <c r="E106" s="92">
        <v>45688</v>
      </c>
      <c r="F106" s="101">
        <v>861313</v>
      </c>
      <c r="G106" s="101">
        <v>0</v>
      </c>
      <c r="H106" s="101">
        <v>861313</v>
      </c>
      <c r="I106" s="101">
        <v>0</v>
      </c>
      <c r="J106" s="101">
        <v>0</v>
      </c>
      <c r="K106" s="101">
        <v>0</v>
      </c>
      <c r="L106" s="101">
        <v>0</v>
      </c>
      <c r="M106" s="102">
        <v>861313</v>
      </c>
      <c r="N106" s="101">
        <v>0</v>
      </c>
      <c r="O106" s="101">
        <v>0</v>
      </c>
      <c r="P106" s="93">
        <f t="shared" si="1"/>
        <v>2.4476554218190218E-5</v>
      </c>
      <c r="Q106" s="93"/>
    </row>
    <row r="107" spans="1:17" s="94" customFormat="1">
      <c r="A107" s="91" t="s">
        <v>120</v>
      </c>
      <c r="B107" s="91" t="s">
        <v>237</v>
      </c>
      <c r="C107" s="91">
        <v>901543761</v>
      </c>
      <c r="D107" s="91" t="s">
        <v>254</v>
      </c>
      <c r="E107" s="92">
        <v>45716</v>
      </c>
      <c r="F107" s="101">
        <v>65671</v>
      </c>
      <c r="G107" s="101">
        <v>0</v>
      </c>
      <c r="H107" s="101">
        <v>65671</v>
      </c>
      <c r="I107" s="101">
        <v>0</v>
      </c>
      <c r="J107" s="101">
        <v>0</v>
      </c>
      <c r="K107" s="101">
        <v>0</v>
      </c>
      <c r="L107" s="101">
        <v>0</v>
      </c>
      <c r="M107" s="102">
        <v>65671</v>
      </c>
      <c r="N107" s="101">
        <v>0</v>
      </c>
      <c r="O107" s="101">
        <v>0</v>
      </c>
      <c r="P107" s="93">
        <f t="shared" si="1"/>
        <v>1.8662202846848589E-6</v>
      </c>
      <c r="Q107" s="93"/>
    </row>
    <row r="108" spans="1:17" s="94" customFormat="1">
      <c r="A108" s="91" t="s">
        <v>120</v>
      </c>
      <c r="B108" s="91" t="s">
        <v>237</v>
      </c>
      <c r="C108" s="91">
        <v>901543761</v>
      </c>
      <c r="D108" s="91" t="s">
        <v>255</v>
      </c>
      <c r="E108" s="92">
        <v>45546</v>
      </c>
      <c r="F108" s="101">
        <v>1358934</v>
      </c>
      <c r="G108" s="101">
        <v>0</v>
      </c>
      <c r="H108" s="101">
        <v>0</v>
      </c>
      <c r="I108" s="101">
        <v>0</v>
      </c>
      <c r="J108" s="101">
        <v>0</v>
      </c>
      <c r="K108" s="101">
        <v>1358934</v>
      </c>
      <c r="L108" s="101">
        <v>0</v>
      </c>
      <c r="M108" s="102">
        <v>1358934</v>
      </c>
      <c r="N108" s="101">
        <v>0</v>
      </c>
      <c r="O108" s="101">
        <v>0</v>
      </c>
      <c r="P108" s="93">
        <f t="shared" si="1"/>
        <v>3.8617809936622463E-5</v>
      </c>
      <c r="Q108" s="93"/>
    </row>
    <row r="109" spans="1:17" s="94" customFormat="1">
      <c r="A109" s="91" t="s">
        <v>256</v>
      </c>
      <c r="B109" s="91" t="s">
        <v>257</v>
      </c>
      <c r="C109" s="91">
        <v>890903790</v>
      </c>
      <c r="D109" s="91" t="s">
        <v>258</v>
      </c>
      <c r="E109" s="92">
        <v>45706</v>
      </c>
      <c r="F109" s="101">
        <v>3229411</v>
      </c>
      <c r="G109" s="101">
        <v>0</v>
      </c>
      <c r="H109" s="101">
        <v>3229411</v>
      </c>
      <c r="I109" s="101">
        <v>0</v>
      </c>
      <c r="J109" s="101">
        <v>0</v>
      </c>
      <c r="K109" s="101">
        <v>0</v>
      </c>
      <c r="L109" s="101">
        <v>0</v>
      </c>
      <c r="M109" s="102">
        <v>3229411</v>
      </c>
      <c r="N109" s="101">
        <v>0</v>
      </c>
      <c r="O109" s="101">
        <v>0</v>
      </c>
      <c r="P109" s="93">
        <f t="shared" si="1"/>
        <v>9.1772507130764182E-5</v>
      </c>
      <c r="Q109" s="93"/>
    </row>
    <row r="110" spans="1:17" s="94" customFormat="1">
      <c r="A110" s="91" t="s">
        <v>259</v>
      </c>
      <c r="B110" s="91" t="s">
        <v>260</v>
      </c>
      <c r="C110" s="91">
        <v>901037916</v>
      </c>
      <c r="D110" s="91" t="s">
        <v>261</v>
      </c>
      <c r="E110" s="92">
        <v>45477</v>
      </c>
      <c r="F110" s="101">
        <v>148</v>
      </c>
      <c r="G110" s="101">
        <v>0</v>
      </c>
      <c r="H110" s="101">
        <v>0</v>
      </c>
      <c r="I110" s="101">
        <v>0</v>
      </c>
      <c r="J110" s="101">
        <v>0</v>
      </c>
      <c r="K110" s="101">
        <v>148</v>
      </c>
      <c r="L110" s="101">
        <v>0</v>
      </c>
      <c r="M110" s="102">
        <v>148</v>
      </c>
      <c r="N110" s="101">
        <v>0</v>
      </c>
      <c r="O110" s="101">
        <v>0</v>
      </c>
      <c r="P110" s="93">
        <f t="shared" si="1"/>
        <v>4.2058229984827262E-9</v>
      </c>
      <c r="Q110" s="93"/>
    </row>
    <row r="111" spans="1:17" s="94" customFormat="1">
      <c r="A111" s="91" t="s">
        <v>259</v>
      </c>
      <c r="B111" s="91" t="s">
        <v>262</v>
      </c>
      <c r="C111" s="91">
        <v>901037916</v>
      </c>
      <c r="D111" s="91" t="s">
        <v>263</v>
      </c>
      <c r="E111" s="92">
        <v>45538</v>
      </c>
      <c r="F111" s="101">
        <v>941600</v>
      </c>
      <c r="G111" s="101">
        <v>0</v>
      </c>
      <c r="H111" s="101">
        <v>0</v>
      </c>
      <c r="I111" s="101">
        <v>0</v>
      </c>
      <c r="J111" s="101">
        <v>0</v>
      </c>
      <c r="K111" s="101">
        <v>941600</v>
      </c>
      <c r="L111" s="101">
        <v>0</v>
      </c>
      <c r="M111" s="102">
        <v>941600</v>
      </c>
      <c r="N111" s="101">
        <v>0</v>
      </c>
      <c r="O111" s="101">
        <v>0</v>
      </c>
      <c r="P111" s="93">
        <f t="shared" si="1"/>
        <v>2.6758127941698208E-5</v>
      </c>
      <c r="Q111" s="93"/>
    </row>
    <row r="112" spans="1:17" s="94" customFormat="1">
      <c r="A112" s="91" t="s">
        <v>259</v>
      </c>
      <c r="B112" s="91" t="s">
        <v>262</v>
      </c>
      <c r="C112" s="91">
        <v>901037916</v>
      </c>
      <c r="D112" s="91" t="s">
        <v>264</v>
      </c>
      <c r="E112" s="92">
        <v>45538</v>
      </c>
      <c r="F112" s="101">
        <v>6869961</v>
      </c>
      <c r="G112" s="101">
        <v>0</v>
      </c>
      <c r="H112" s="101">
        <v>0</v>
      </c>
      <c r="I112" s="101">
        <v>0</v>
      </c>
      <c r="J112" s="101">
        <v>0</v>
      </c>
      <c r="K112" s="101">
        <v>6869961</v>
      </c>
      <c r="L112" s="101">
        <v>0</v>
      </c>
      <c r="M112" s="102">
        <v>6869961</v>
      </c>
      <c r="N112" s="101">
        <v>0</v>
      </c>
      <c r="O112" s="101">
        <v>0</v>
      </c>
      <c r="P112" s="93">
        <f t="shared" si="1"/>
        <v>1.9522864846269856E-4</v>
      </c>
      <c r="Q112" s="93"/>
    </row>
    <row r="113" spans="1:17" s="94" customFormat="1">
      <c r="A113" s="91" t="s">
        <v>259</v>
      </c>
      <c r="B113" s="91" t="s">
        <v>262</v>
      </c>
      <c r="C113" s="91">
        <v>901037916</v>
      </c>
      <c r="D113" s="91" t="s">
        <v>265</v>
      </c>
      <c r="E113" s="92">
        <v>45619</v>
      </c>
      <c r="F113" s="101">
        <v>531</v>
      </c>
      <c r="G113" s="101">
        <v>0</v>
      </c>
      <c r="H113" s="101">
        <v>0</v>
      </c>
      <c r="I113" s="101">
        <v>0</v>
      </c>
      <c r="J113" s="101">
        <v>531</v>
      </c>
      <c r="K113" s="101">
        <v>0</v>
      </c>
      <c r="L113" s="101">
        <v>0</v>
      </c>
      <c r="M113" s="102">
        <v>531</v>
      </c>
      <c r="N113" s="101">
        <v>0</v>
      </c>
      <c r="O113" s="101">
        <v>0</v>
      </c>
      <c r="P113" s="93">
        <f t="shared" si="1"/>
        <v>1.5089810893204915E-8</v>
      </c>
      <c r="Q113" s="93"/>
    </row>
    <row r="114" spans="1:17" s="94" customFormat="1">
      <c r="A114" s="91" t="s">
        <v>259</v>
      </c>
      <c r="B114" s="91" t="s">
        <v>262</v>
      </c>
      <c r="C114" s="91">
        <v>901037916</v>
      </c>
      <c r="D114" s="91" t="s">
        <v>266</v>
      </c>
      <c r="E114" s="92">
        <v>45691</v>
      </c>
      <c r="F114" s="101">
        <v>82315.399999999994</v>
      </c>
      <c r="G114" s="101">
        <v>0</v>
      </c>
      <c r="H114" s="101">
        <v>82315.399999999994</v>
      </c>
      <c r="I114" s="101">
        <v>0</v>
      </c>
      <c r="J114" s="101">
        <v>0</v>
      </c>
      <c r="K114" s="101">
        <v>0</v>
      </c>
      <c r="L114" s="101">
        <v>0</v>
      </c>
      <c r="M114" s="102">
        <v>82315.399999999994</v>
      </c>
      <c r="N114" s="101">
        <v>0</v>
      </c>
      <c r="O114" s="101">
        <v>0</v>
      </c>
      <c r="P114" s="93">
        <f t="shared" si="1"/>
        <v>2.3392162327655742E-6</v>
      </c>
      <c r="Q114" s="93"/>
    </row>
    <row r="115" spans="1:17" s="94" customFormat="1">
      <c r="A115" s="91" t="s">
        <v>267</v>
      </c>
      <c r="B115" s="91" t="s">
        <v>268</v>
      </c>
      <c r="C115" s="91">
        <v>890102006</v>
      </c>
      <c r="D115" s="91" t="s">
        <v>269</v>
      </c>
      <c r="E115" s="92">
        <v>45527</v>
      </c>
      <c r="F115" s="101">
        <v>323689</v>
      </c>
      <c r="G115" s="101">
        <v>0</v>
      </c>
      <c r="H115" s="101">
        <v>0</v>
      </c>
      <c r="I115" s="101">
        <v>0</v>
      </c>
      <c r="J115" s="101">
        <v>0</v>
      </c>
      <c r="K115" s="101">
        <v>323689</v>
      </c>
      <c r="L115" s="101">
        <v>0</v>
      </c>
      <c r="M115" s="102">
        <v>323689</v>
      </c>
      <c r="N115" s="101">
        <v>0</v>
      </c>
      <c r="O115" s="101">
        <v>0</v>
      </c>
      <c r="P115" s="93">
        <f t="shared" si="1"/>
        <v>9.1985043280802374E-6</v>
      </c>
      <c r="Q115" s="93"/>
    </row>
    <row r="116" spans="1:17" s="94" customFormat="1">
      <c r="A116" s="91" t="s">
        <v>267</v>
      </c>
      <c r="B116" s="91" t="s">
        <v>268</v>
      </c>
      <c r="C116" s="91">
        <v>890102006</v>
      </c>
      <c r="D116" s="91" t="s">
        <v>270</v>
      </c>
      <c r="E116" s="92">
        <v>45527</v>
      </c>
      <c r="F116" s="101">
        <v>324033</v>
      </c>
      <c r="G116" s="101">
        <v>0</v>
      </c>
      <c r="H116" s="101">
        <v>0</v>
      </c>
      <c r="I116" s="101">
        <v>0</v>
      </c>
      <c r="J116" s="101">
        <v>0</v>
      </c>
      <c r="K116" s="101">
        <v>324033</v>
      </c>
      <c r="L116" s="101">
        <v>0</v>
      </c>
      <c r="M116" s="102">
        <v>324033</v>
      </c>
      <c r="N116" s="101">
        <v>0</v>
      </c>
      <c r="O116" s="101">
        <v>0</v>
      </c>
      <c r="P116" s="93">
        <f t="shared" si="1"/>
        <v>9.2082800247794134E-6</v>
      </c>
      <c r="Q116" s="93"/>
    </row>
    <row r="117" spans="1:17" s="94" customFormat="1">
      <c r="A117" s="91" t="s">
        <v>267</v>
      </c>
      <c r="B117" s="91" t="s">
        <v>268</v>
      </c>
      <c r="C117" s="91">
        <v>890102006</v>
      </c>
      <c r="D117" s="91" t="s">
        <v>271</v>
      </c>
      <c r="E117" s="92">
        <v>45527</v>
      </c>
      <c r="F117" s="101">
        <v>324033</v>
      </c>
      <c r="G117" s="101">
        <v>0</v>
      </c>
      <c r="H117" s="101">
        <v>0</v>
      </c>
      <c r="I117" s="101">
        <v>0</v>
      </c>
      <c r="J117" s="101">
        <v>0</v>
      </c>
      <c r="K117" s="101">
        <v>324033</v>
      </c>
      <c r="L117" s="101">
        <v>0</v>
      </c>
      <c r="M117" s="102">
        <v>324033</v>
      </c>
      <c r="N117" s="101">
        <v>0</v>
      </c>
      <c r="O117" s="101">
        <v>0</v>
      </c>
      <c r="P117" s="93">
        <f t="shared" si="1"/>
        <v>9.2082800247794134E-6</v>
      </c>
      <c r="Q117" s="93"/>
    </row>
    <row r="118" spans="1:17" s="94" customFormat="1">
      <c r="A118" s="91" t="s">
        <v>267</v>
      </c>
      <c r="B118" s="91" t="s">
        <v>272</v>
      </c>
      <c r="C118" s="91">
        <v>892000148</v>
      </c>
      <c r="D118" s="91" t="s">
        <v>273</v>
      </c>
      <c r="E118" s="92">
        <v>45616</v>
      </c>
      <c r="F118" s="101">
        <v>14092163</v>
      </c>
      <c r="G118" s="101">
        <v>0</v>
      </c>
      <c r="H118" s="101">
        <v>0</v>
      </c>
      <c r="I118" s="101">
        <v>0</v>
      </c>
      <c r="J118" s="101">
        <v>14092163</v>
      </c>
      <c r="K118" s="101">
        <v>0</v>
      </c>
      <c r="L118" s="101">
        <v>0</v>
      </c>
      <c r="M118" s="102">
        <v>14092163</v>
      </c>
      <c r="N118" s="101">
        <v>0</v>
      </c>
      <c r="O118" s="101">
        <v>0</v>
      </c>
      <c r="P118" s="93">
        <f t="shared" si="1"/>
        <v>4.0046718407950896E-4</v>
      </c>
      <c r="Q118" s="93"/>
    </row>
    <row r="119" spans="1:17" s="94" customFormat="1">
      <c r="A119" s="91" t="s">
        <v>267</v>
      </c>
      <c r="B119" s="91" t="s">
        <v>274</v>
      </c>
      <c r="C119" s="91">
        <v>900034608</v>
      </c>
      <c r="D119" s="91" t="s">
        <v>275</v>
      </c>
      <c r="E119" s="92">
        <v>45637</v>
      </c>
      <c r="F119" s="101">
        <v>1062006</v>
      </c>
      <c r="G119" s="101">
        <v>0</v>
      </c>
      <c r="H119" s="101">
        <v>0</v>
      </c>
      <c r="I119" s="101">
        <v>0</v>
      </c>
      <c r="J119" s="101">
        <v>1062006</v>
      </c>
      <c r="K119" s="101">
        <v>0</v>
      </c>
      <c r="L119" s="101">
        <v>0</v>
      </c>
      <c r="M119" s="102">
        <v>1062006</v>
      </c>
      <c r="N119" s="101">
        <v>0</v>
      </c>
      <c r="O119" s="101">
        <v>0</v>
      </c>
      <c r="P119" s="93">
        <f t="shared" si="1"/>
        <v>3.0179792292747607E-5</v>
      </c>
      <c r="Q119" s="93"/>
    </row>
    <row r="120" spans="1:17" s="94" customFormat="1">
      <c r="A120" s="91" t="s">
        <v>276</v>
      </c>
      <c r="B120" s="91" t="s">
        <v>277</v>
      </c>
      <c r="C120" s="91">
        <v>900959048</v>
      </c>
      <c r="D120" s="91" t="s">
        <v>278</v>
      </c>
      <c r="E120" s="92">
        <v>45622</v>
      </c>
      <c r="F120" s="101">
        <v>40</v>
      </c>
      <c r="G120" s="101">
        <v>0</v>
      </c>
      <c r="H120" s="101">
        <v>0</v>
      </c>
      <c r="I120" s="101">
        <v>0</v>
      </c>
      <c r="J120" s="101">
        <v>40</v>
      </c>
      <c r="K120" s="101">
        <v>0</v>
      </c>
      <c r="L120" s="101">
        <v>0</v>
      </c>
      <c r="M120" s="102">
        <v>40</v>
      </c>
      <c r="N120" s="101">
        <v>0</v>
      </c>
      <c r="O120" s="101">
        <v>0</v>
      </c>
      <c r="P120" s="93">
        <f t="shared" si="1"/>
        <v>1.1367089185088449E-9</v>
      </c>
      <c r="Q120" s="93"/>
    </row>
    <row r="121" spans="1:17" s="94" customFormat="1">
      <c r="A121" s="91" t="s">
        <v>279</v>
      </c>
      <c r="B121" s="91" t="s">
        <v>280</v>
      </c>
      <c r="C121" s="91">
        <v>813005431</v>
      </c>
      <c r="D121" s="91" t="s">
        <v>281</v>
      </c>
      <c r="E121" s="92">
        <v>45327</v>
      </c>
      <c r="F121" s="101">
        <v>2460528</v>
      </c>
      <c r="G121" s="101">
        <v>0</v>
      </c>
      <c r="H121" s="101">
        <v>0</v>
      </c>
      <c r="I121" s="101">
        <v>0</v>
      </c>
      <c r="J121" s="101">
        <v>0</v>
      </c>
      <c r="K121" s="101">
        <v>0</v>
      </c>
      <c r="L121" s="101">
        <v>2460528</v>
      </c>
      <c r="M121" s="102">
        <v>2460528</v>
      </c>
      <c r="N121" s="101">
        <v>0</v>
      </c>
      <c r="O121" s="101">
        <v>0</v>
      </c>
      <c r="P121" s="93">
        <f t="shared" si="1"/>
        <v>6.9922603046018272E-5</v>
      </c>
      <c r="Q121" s="93"/>
    </row>
    <row r="122" spans="1:17" s="94" customFormat="1">
      <c r="A122" s="91" t="s">
        <v>279</v>
      </c>
      <c r="B122" s="91" t="s">
        <v>280</v>
      </c>
      <c r="C122" s="91">
        <v>813005431</v>
      </c>
      <c r="D122" s="91" t="s">
        <v>282</v>
      </c>
      <c r="E122" s="92">
        <v>45397</v>
      </c>
      <c r="F122" s="101">
        <v>123381</v>
      </c>
      <c r="G122" s="101">
        <v>0</v>
      </c>
      <c r="H122" s="101">
        <v>0</v>
      </c>
      <c r="I122" s="101">
        <v>0</v>
      </c>
      <c r="J122" s="101">
        <v>0</v>
      </c>
      <c r="K122" s="101">
        <v>123381</v>
      </c>
      <c r="L122" s="101">
        <v>0</v>
      </c>
      <c r="M122" s="102">
        <v>123381</v>
      </c>
      <c r="N122" s="101">
        <v>0</v>
      </c>
      <c r="O122" s="101">
        <v>0</v>
      </c>
      <c r="P122" s="93">
        <f t="shared" si="1"/>
        <v>3.5062070768634949E-6</v>
      </c>
      <c r="Q122" s="93"/>
    </row>
    <row r="123" spans="1:17" s="94" customFormat="1">
      <c r="A123" s="91" t="s">
        <v>279</v>
      </c>
      <c r="B123" s="91" t="s">
        <v>280</v>
      </c>
      <c r="C123" s="91">
        <v>813005431</v>
      </c>
      <c r="D123" s="91" t="s">
        <v>283</v>
      </c>
      <c r="E123" s="92">
        <v>45415</v>
      </c>
      <c r="F123" s="101">
        <v>4168571</v>
      </c>
      <c r="G123" s="101">
        <v>0</v>
      </c>
      <c r="H123" s="101">
        <v>0</v>
      </c>
      <c r="I123" s="101">
        <v>0</v>
      </c>
      <c r="J123" s="101">
        <v>0</v>
      </c>
      <c r="K123" s="101">
        <v>4168571</v>
      </c>
      <c r="L123" s="101">
        <v>0</v>
      </c>
      <c r="M123" s="102">
        <v>4168571</v>
      </c>
      <c r="N123" s="101">
        <v>0</v>
      </c>
      <c r="O123" s="101">
        <v>0</v>
      </c>
      <c r="P123" s="93">
        <f t="shared" si="1"/>
        <v>1.1846129582843335E-4</v>
      </c>
      <c r="Q123" s="93"/>
    </row>
    <row r="124" spans="1:17" s="94" customFormat="1">
      <c r="A124" s="91" t="s">
        <v>279</v>
      </c>
      <c r="B124" s="91" t="s">
        <v>280</v>
      </c>
      <c r="C124" s="91">
        <v>813005431</v>
      </c>
      <c r="D124" s="91" t="s">
        <v>284</v>
      </c>
      <c r="E124" s="92">
        <v>45498</v>
      </c>
      <c r="F124" s="101">
        <v>49606</v>
      </c>
      <c r="G124" s="101">
        <v>0</v>
      </c>
      <c r="H124" s="101">
        <v>0</v>
      </c>
      <c r="I124" s="101">
        <v>0</v>
      </c>
      <c r="J124" s="101">
        <v>0</v>
      </c>
      <c r="K124" s="101">
        <v>49606</v>
      </c>
      <c r="L124" s="101">
        <v>0</v>
      </c>
      <c r="M124" s="102">
        <v>49606</v>
      </c>
      <c r="N124" s="101">
        <v>0</v>
      </c>
      <c r="O124" s="101">
        <v>0</v>
      </c>
      <c r="P124" s="93">
        <f t="shared" si="1"/>
        <v>1.409689565288744E-6</v>
      </c>
      <c r="Q124" s="93"/>
    </row>
    <row r="125" spans="1:17" s="94" customFormat="1">
      <c r="A125" s="91" t="s">
        <v>279</v>
      </c>
      <c r="B125" s="91" t="s">
        <v>285</v>
      </c>
      <c r="C125" s="91">
        <v>813005431</v>
      </c>
      <c r="D125" s="91" t="s">
        <v>286</v>
      </c>
      <c r="E125" s="92">
        <v>45656</v>
      </c>
      <c r="F125" s="101">
        <v>51900</v>
      </c>
      <c r="G125" s="101">
        <v>0</v>
      </c>
      <c r="H125" s="101">
        <v>0</v>
      </c>
      <c r="I125" s="101">
        <v>0</v>
      </c>
      <c r="J125" s="101">
        <v>51900</v>
      </c>
      <c r="K125" s="101">
        <v>0</v>
      </c>
      <c r="L125" s="101">
        <v>0</v>
      </c>
      <c r="M125" s="102">
        <v>51900</v>
      </c>
      <c r="N125" s="101">
        <v>0</v>
      </c>
      <c r="O125" s="101">
        <v>0</v>
      </c>
      <c r="P125" s="93">
        <f t="shared" si="1"/>
        <v>1.4748798217652263E-6</v>
      </c>
      <c r="Q125" s="93"/>
    </row>
    <row r="126" spans="1:17" s="94" customFormat="1">
      <c r="A126" s="91" t="s">
        <v>279</v>
      </c>
      <c r="B126" s="91" t="s">
        <v>287</v>
      </c>
      <c r="C126" s="91">
        <v>860035992</v>
      </c>
      <c r="D126" s="91" t="s">
        <v>288</v>
      </c>
      <c r="E126" s="92">
        <v>45594</v>
      </c>
      <c r="F126" s="101">
        <v>6035600</v>
      </c>
      <c r="G126" s="101">
        <v>0</v>
      </c>
      <c r="H126" s="101">
        <v>0</v>
      </c>
      <c r="I126" s="101">
        <v>0</v>
      </c>
      <c r="J126" s="101">
        <v>6035600</v>
      </c>
      <c r="K126" s="101">
        <v>0</v>
      </c>
      <c r="L126" s="101">
        <v>0</v>
      </c>
      <c r="M126" s="102">
        <v>6035600</v>
      </c>
      <c r="N126" s="101">
        <v>0</v>
      </c>
      <c r="O126" s="101">
        <v>0</v>
      </c>
      <c r="P126" s="93">
        <f t="shared" si="1"/>
        <v>1.715180087137996E-4</v>
      </c>
      <c r="Q126" s="93"/>
    </row>
    <row r="127" spans="1:17" s="94" customFormat="1">
      <c r="A127" s="91" t="s">
        <v>289</v>
      </c>
      <c r="B127" s="91" t="s">
        <v>290</v>
      </c>
      <c r="C127" s="91">
        <v>800112806</v>
      </c>
      <c r="D127" s="91" t="s">
        <v>291</v>
      </c>
      <c r="E127" s="92">
        <v>45483</v>
      </c>
      <c r="F127" s="101">
        <v>522410</v>
      </c>
      <c r="G127" s="101">
        <v>0</v>
      </c>
      <c r="H127" s="101">
        <v>0</v>
      </c>
      <c r="I127" s="101">
        <v>0</v>
      </c>
      <c r="J127" s="101">
        <v>0</v>
      </c>
      <c r="K127" s="101">
        <v>522410</v>
      </c>
      <c r="L127" s="101">
        <v>0</v>
      </c>
      <c r="M127" s="102">
        <v>522410</v>
      </c>
      <c r="N127" s="101">
        <v>0</v>
      </c>
      <c r="O127" s="101">
        <v>0</v>
      </c>
      <c r="P127" s="93">
        <f t="shared" si="1"/>
        <v>1.484570265295514E-5</v>
      </c>
      <c r="Q127" s="93"/>
    </row>
    <row r="128" spans="1:17" s="94" customFormat="1">
      <c r="A128" s="91" t="s">
        <v>289</v>
      </c>
      <c r="B128" s="91" t="s">
        <v>292</v>
      </c>
      <c r="C128" s="91">
        <v>800112806</v>
      </c>
      <c r="D128" s="91" t="s">
        <v>293</v>
      </c>
      <c r="E128" s="92">
        <v>45527</v>
      </c>
      <c r="F128" s="101">
        <v>50000</v>
      </c>
      <c r="G128" s="101">
        <v>0</v>
      </c>
      <c r="H128" s="101">
        <v>0</v>
      </c>
      <c r="I128" s="101">
        <v>0</v>
      </c>
      <c r="J128" s="101">
        <v>0</v>
      </c>
      <c r="K128" s="101">
        <v>50000</v>
      </c>
      <c r="L128" s="101">
        <v>0</v>
      </c>
      <c r="M128" s="102">
        <v>50000</v>
      </c>
      <c r="N128" s="101">
        <v>0</v>
      </c>
      <c r="O128" s="101">
        <v>0</v>
      </c>
      <c r="P128" s="93">
        <f t="shared" si="1"/>
        <v>1.4208861481360561E-6</v>
      </c>
      <c r="Q128" s="93"/>
    </row>
    <row r="129" spans="1:17" s="94" customFormat="1">
      <c r="A129" s="91" t="s">
        <v>289</v>
      </c>
      <c r="B129" s="91" t="s">
        <v>292</v>
      </c>
      <c r="C129" s="91">
        <v>800112806</v>
      </c>
      <c r="D129" s="91" t="s">
        <v>294</v>
      </c>
      <c r="E129" s="92">
        <v>45552</v>
      </c>
      <c r="F129" s="101">
        <v>367178</v>
      </c>
      <c r="G129" s="101">
        <v>0</v>
      </c>
      <c r="H129" s="101">
        <v>0</v>
      </c>
      <c r="I129" s="101">
        <v>0</v>
      </c>
      <c r="J129" s="101">
        <v>0</v>
      </c>
      <c r="K129" s="101">
        <v>367178</v>
      </c>
      <c r="L129" s="101">
        <v>0</v>
      </c>
      <c r="M129" s="102">
        <v>367178</v>
      </c>
      <c r="N129" s="101">
        <v>0</v>
      </c>
      <c r="O129" s="101">
        <v>0</v>
      </c>
      <c r="P129" s="93">
        <f t="shared" si="1"/>
        <v>1.0434362682006017E-5</v>
      </c>
      <c r="Q129" s="93"/>
    </row>
    <row r="130" spans="1:17" s="94" customFormat="1">
      <c r="A130" s="91" t="s">
        <v>289</v>
      </c>
      <c r="B130" s="91" t="s">
        <v>295</v>
      </c>
      <c r="C130" s="91">
        <v>830053105</v>
      </c>
      <c r="D130" s="91" t="s">
        <v>296</v>
      </c>
      <c r="E130" s="92">
        <v>45527</v>
      </c>
      <c r="F130" s="101">
        <v>10542190.82</v>
      </c>
      <c r="G130" s="101">
        <v>0</v>
      </c>
      <c r="H130" s="101">
        <v>0</v>
      </c>
      <c r="I130" s="101">
        <v>0</v>
      </c>
      <c r="J130" s="101">
        <v>0</v>
      </c>
      <c r="K130" s="101">
        <v>10542190.82</v>
      </c>
      <c r="L130" s="101">
        <v>0</v>
      </c>
      <c r="M130" s="102">
        <v>10542190.82</v>
      </c>
      <c r="N130" s="101">
        <v>0</v>
      </c>
      <c r="O130" s="101">
        <v>0</v>
      </c>
      <c r="P130" s="93">
        <f t="shared" si="1"/>
        <v>2.9958505814290184E-4</v>
      </c>
      <c r="Q130" s="93"/>
    </row>
    <row r="131" spans="1:17" s="94" customFormat="1">
      <c r="A131" s="91" t="s">
        <v>289</v>
      </c>
      <c r="B131" s="91" t="s">
        <v>295</v>
      </c>
      <c r="C131" s="91">
        <v>830053105</v>
      </c>
      <c r="D131" s="91" t="s">
        <v>297</v>
      </c>
      <c r="E131" s="92">
        <v>45643</v>
      </c>
      <c r="F131" s="101">
        <v>225190.8</v>
      </c>
      <c r="G131" s="101">
        <v>0</v>
      </c>
      <c r="H131" s="101">
        <v>0</v>
      </c>
      <c r="I131" s="101">
        <v>0</v>
      </c>
      <c r="J131" s="101">
        <v>225190.8</v>
      </c>
      <c r="K131" s="101">
        <v>0</v>
      </c>
      <c r="L131" s="101">
        <v>0</v>
      </c>
      <c r="M131" s="102">
        <v>225190.8</v>
      </c>
      <c r="N131" s="101">
        <v>0</v>
      </c>
      <c r="O131" s="101">
        <v>0</v>
      </c>
      <c r="P131" s="93">
        <f t="shared" ref="P131:P194" si="2">+M131/$M$281</f>
        <v>6.3994097681535391E-6</v>
      </c>
      <c r="Q131" s="93"/>
    </row>
    <row r="132" spans="1:17" s="94" customFormat="1">
      <c r="A132" s="91" t="s">
        <v>289</v>
      </c>
      <c r="B132" s="91" t="s">
        <v>295</v>
      </c>
      <c r="C132" s="91">
        <v>830053105</v>
      </c>
      <c r="D132" s="91" t="s">
        <v>298</v>
      </c>
      <c r="E132" s="92">
        <v>45708</v>
      </c>
      <c r="F132" s="101">
        <v>7690832</v>
      </c>
      <c r="G132" s="101">
        <v>0</v>
      </c>
      <c r="H132" s="101">
        <v>7690832</v>
      </c>
      <c r="I132" s="101">
        <v>0</v>
      </c>
      <c r="J132" s="101">
        <v>0</v>
      </c>
      <c r="K132" s="101">
        <v>0</v>
      </c>
      <c r="L132" s="101">
        <v>0</v>
      </c>
      <c r="M132" s="102">
        <v>7690832</v>
      </c>
      <c r="N132" s="101">
        <v>0</v>
      </c>
      <c r="O132" s="101">
        <v>0</v>
      </c>
      <c r="P132" s="93">
        <f t="shared" si="2"/>
        <v>2.1855593312883041E-4</v>
      </c>
      <c r="Q132" s="93"/>
    </row>
    <row r="133" spans="1:17" s="94" customFormat="1">
      <c r="A133" s="91" t="s">
        <v>289</v>
      </c>
      <c r="B133" s="91" t="s">
        <v>295</v>
      </c>
      <c r="C133" s="91">
        <v>830053105</v>
      </c>
      <c r="D133" s="91" t="s">
        <v>299</v>
      </c>
      <c r="E133" s="92">
        <v>45708</v>
      </c>
      <c r="F133" s="101">
        <v>21844247</v>
      </c>
      <c r="G133" s="101">
        <v>0</v>
      </c>
      <c r="H133" s="101">
        <v>21844247</v>
      </c>
      <c r="I133" s="101">
        <v>0</v>
      </c>
      <c r="J133" s="101">
        <v>0</v>
      </c>
      <c r="K133" s="101">
        <v>0</v>
      </c>
      <c r="L133" s="101">
        <v>0</v>
      </c>
      <c r="M133" s="102">
        <v>21844247</v>
      </c>
      <c r="N133" s="101">
        <v>0</v>
      </c>
      <c r="O133" s="101">
        <v>0</v>
      </c>
      <c r="P133" s="93">
        <f t="shared" si="2"/>
        <v>6.2076375957525196E-4</v>
      </c>
      <c r="Q133" s="93"/>
    </row>
    <row r="134" spans="1:17" s="94" customFormat="1">
      <c r="A134" s="91" t="s">
        <v>289</v>
      </c>
      <c r="B134" s="91" t="s">
        <v>300</v>
      </c>
      <c r="C134" s="91">
        <v>900336524</v>
      </c>
      <c r="D134" s="91" t="s">
        <v>301</v>
      </c>
      <c r="E134" s="92">
        <v>45551</v>
      </c>
      <c r="F134" s="101">
        <v>382916.75</v>
      </c>
      <c r="G134" s="101">
        <v>0</v>
      </c>
      <c r="H134" s="101">
        <v>0</v>
      </c>
      <c r="I134" s="101">
        <v>0</v>
      </c>
      <c r="J134" s="101">
        <v>0</v>
      </c>
      <c r="K134" s="101">
        <v>382916.75</v>
      </c>
      <c r="L134" s="101">
        <v>0</v>
      </c>
      <c r="M134" s="102">
        <v>382916.75</v>
      </c>
      <c r="N134" s="101">
        <v>0</v>
      </c>
      <c r="O134" s="101">
        <v>0</v>
      </c>
      <c r="P134" s="93">
        <f t="shared" si="2"/>
        <v>1.0881622119285544E-5</v>
      </c>
      <c r="Q134" s="93"/>
    </row>
    <row r="135" spans="1:17" s="94" customFormat="1">
      <c r="A135" s="91" t="s">
        <v>289</v>
      </c>
      <c r="B135" s="91" t="s">
        <v>300</v>
      </c>
      <c r="C135" s="91">
        <v>900336524</v>
      </c>
      <c r="D135" s="91" t="s">
        <v>302</v>
      </c>
      <c r="E135" s="92">
        <v>45646</v>
      </c>
      <c r="F135" s="101">
        <v>25040356</v>
      </c>
      <c r="G135" s="101">
        <v>0</v>
      </c>
      <c r="H135" s="101">
        <v>0</v>
      </c>
      <c r="I135" s="101">
        <v>0</v>
      </c>
      <c r="J135" s="101">
        <v>0</v>
      </c>
      <c r="K135" s="101">
        <v>0</v>
      </c>
      <c r="L135" s="101">
        <v>0</v>
      </c>
      <c r="M135" s="102">
        <v>0</v>
      </c>
      <c r="N135" s="101">
        <v>25040356</v>
      </c>
      <c r="O135" s="101">
        <v>0</v>
      </c>
      <c r="P135" s="93">
        <f t="shared" si="2"/>
        <v>0</v>
      </c>
      <c r="Q135" s="93"/>
    </row>
    <row r="136" spans="1:17" s="94" customFormat="1">
      <c r="A136" s="91" t="s">
        <v>289</v>
      </c>
      <c r="B136" s="91" t="s">
        <v>300</v>
      </c>
      <c r="C136" s="91">
        <v>900336524</v>
      </c>
      <c r="D136" s="91" t="s">
        <v>303</v>
      </c>
      <c r="E136" s="92">
        <v>45685</v>
      </c>
      <c r="F136" s="101">
        <v>54500625</v>
      </c>
      <c r="G136" s="101">
        <v>0</v>
      </c>
      <c r="H136" s="101">
        <v>0</v>
      </c>
      <c r="I136" s="101">
        <v>0</v>
      </c>
      <c r="J136" s="101">
        <v>0</v>
      </c>
      <c r="K136" s="101">
        <v>0</v>
      </c>
      <c r="L136" s="101">
        <v>0</v>
      </c>
      <c r="M136" s="102">
        <v>0</v>
      </c>
      <c r="N136" s="101">
        <v>54500625</v>
      </c>
      <c r="O136" s="101">
        <v>0</v>
      </c>
      <c r="P136" s="93">
        <f t="shared" si="2"/>
        <v>0</v>
      </c>
      <c r="Q136" s="93"/>
    </row>
    <row r="137" spans="1:17" s="94" customFormat="1">
      <c r="A137" s="91" t="s">
        <v>289</v>
      </c>
      <c r="B137" s="91" t="s">
        <v>304</v>
      </c>
      <c r="C137" s="91">
        <v>901540992</v>
      </c>
      <c r="D137" s="91" t="s">
        <v>305</v>
      </c>
      <c r="E137" s="92">
        <v>45568</v>
      </c>
      <c r="F137" s="101">
        <v>4000</v>
      </c>
      <c r="G137" s="101">
        <v>0</v>
      </c>
      <c r="H137" s="101">
        <v>0</v>
      </c>
      <c r="I137" s="101">
        <v>0</v>
      </c>
      <c r="J137" s="101">
        <v>4000</v>
      </c>
      <c r="K137" s="101">
        <v>0</v>
      </c>
      <c r="L137" s="101">
        <v>0</v>
      </c>
      <c r="M137" s="102">
        <v>4000</v>
      </c>
      <c r="N137" s="101">
        <v>0</v>
      </c>
      <c r="O137" s="101">
        <v>0</v>
      </c>
      <c r="P137" s="93">
        <f t="shared" si="2"/>
        <v>1.1367089185088449E-7</v>
      </c>
      <c r="Q137" s="93"/>
    </row>
    <row r="138" spans="1:17" s="94" customFormat="1">
      <c r="A138" s="91" t="s">
        <v>289</v>
      </c>
      <c r="B138" s="91" t="s">
        <v>304</v>
      </c>
      <c r="C138" s="91">
        <v>901540992</v>
      </c>
      <c r="D138" s="91" t="s">
        <v>306</v>
      </c>
      <c r="E138" s="92">
        <v>45639</v>
      </c>
      <c r="F138" s="101">
        <v>5380761</v>
      </c>
      <c r="G138" s="101">
        <v>0</v>
      </c>
      <c r="H138" s="101">
        <v>0</v>
      </c>
      <c r="I138" s="101">
        <v>0</v>
      </c>
      <c r="J138" s="101">
        <v>5380761</v>
      </c>
      <c r="K138" s="101">
        <v>0</v>
      </c>
      <c r="L138" s="101">
        <v>0</v>
      </c>
      <c r="M138" s="102">
        <v>5380761</v>
      </c>
      <c r="N138" s="101">
        <v>0</v>
      </c>
      <c r="O138" s="101">
        <v>0</v>
      </c>
      <c r="P138" s="93">
        <f t="shared" si="2"/>
        <v>1.5290897542661426E-4</v>
      </c>
      <c r="Q138" s="93"/>
    </row>
    <row r="139" spans="1:17" s="94" customFormat="1">
      <c r="A139" s="91" t="s">
        <v>289</v>
      </c>
      <c r="B139" s="91" t="s">
        <v>307</v>
      </c>
      <c r="C139" s="91">
        <v>901541302</v>
      </c>
      <c r="D139" s="91" t="s">
        <v>308</v>
      </c>
      <c r="E139" s="92">
        <v>45560</v>
      </c>
      <c r="F139" s="101">
        <v>6348</v>
      </c>
      <c r="G139" s="101">
        <v>0</v>
      </c>
      <c r="H139" s="101">
        <v>0</v>
      </c>
      <c r="I139" s="101">
        <v>0</v>
      </c>
      <c r="J139" s="101">
        <v>0</v>
      </c>
      <c r="K139" s="101">
        <v>6348</v>
      </c>
      <c r="L139" s="101">
        <v>0</v>
      </c>
      <c r="M139" s="102">
        <v>6348</v>
      </c>
      <c r="N139" s="101">
        <v>0</v>
      </c>
      <c r="O139" s="101">
        <v>0</v>
      </c>
      <c r="P139" s="93">
        <f t="shared" si="2"/>
        <v>1.8039570536735367E-7</v>
      </c>
      <c r="Q139" s="93"/>
    </row>
    <row r="140" spans="1:17" s="94" customFormat="1">
      <c r="A140" s="91" t="s">
        <v>289</v>
      </c>
      <c r="B140" s="91" t="s">
        <v>307</v>
      </c>
      <c r="C140" s="91">
        <v>901541302</v>
      </c>
      <c r="D140" s="91" t="s">
        <v>309</v>
      </c>
      <c r="E140" s="92">
        <v>45644</v>
      </c>
      <c r="F140" s="101">
        <v>151920</v>
      </c>
      <c r="G140" s="101">
        <v>0</v>
      </c>
      <c r="H140" s="101">
        <v>0</v>
      </c>
      <c r="I140" s="101">
        <v>0</v>
      </c>
      <c r="J140" s="101">
        <v>151920</v>
      </c>
      <c r="K140" s="101">
        <v>0</v>
      </c>
      <c r="L140" s="101">
        <v>0</v>
      </c>
      <c r="M140" s="102">
        <v>151920</v>
      </c>
      <c r="N140" s="101">
        <v>0</v>
      </c>
      <c r="O140" s="101">
        <v>0</v>
      </c>
      <c r="P140" s="93">
        <f t="shared" si="2"/>
        <v>4.3172204724965931E-6</v>
      </c>
      <c r="Q140" s="93"/>
    </row>
    <row r="141" spans="1:17" s="94" customFormat="1">
      <c r="A141" s="91" t="s">
        <v>310</v>
      </c>
      <c r="B141" s="91" t="s">
        <v>311</v>
      </c>
      <c r="C141" s="91">
        <v>830007606</v>
      </c>
      <c r="D141" s="91" t="s">
        <v>312</v>
      </c>
      <c r="E141" s="92">
        <v>45624</v>
      </c>
      <c r="F141" s="101">
        <v>862</v>
      </c>
      <c r="G141" s="101">
        <v>0</v>
      </c>
      <c r="H141" s="101">
        <v>0</v>
      </c>
      <c r="I141" s="101">
        <v>0</v>
      </c>
      <c r="J141" s="101">
        <v>0</v>
      </c>
      <c r="K141" s="101">
        <v>0</v>
      </c>
      <c r="L141" s="101">
        <v>0</v>
      </c>
      <c r="M141" s="102">
        <v>0</v>
      </c>
      <c r="N141" s="101">
        <v>862</v>
      </c>
      <c r="O141" s="101">
        <v>0</v>
      </c>
      <c r="P141" s="93">
        <f t="shared" si="2"/>
        <v>0</v>
      </c>
      <c r="Q141" s="93"/>
    </row>
    <row r="142" spans="1:17" s="94" customFormat="1">
      <c r="A142" s="91" t="s">
        <v>313</v>
      </c>
      <c r="B142" s="91" t="s">
        <v>121</v>
      </c>
      <c r="C142" s="91">
        <v>800088702</v>
      </c>
      <c r="D142" s="91" t="s">
        <v>314</v>
      </c>
      <c r="E142" s="92">
        <v>45593</v>
      </c>
      <c r="F142" s="101">
        <v>2301131</v>
      </c>
      <c r="G142" s="101">
        <v>0</v>
      </c>
      <c r="H142" s="101">
        <v>0</v>
      </c>
      <c r="I142" s="101">
        <v>0</v>
      </c>
      <c r="J142" s="101">
        <v>2301131</v>
      </c>
      <c r="K142" s="101">
        <v>0</v>
      </c>
      <c r="L142" s="101">
        <v>0</v>
      </c>
      <c r="M142" s="102">
        <v>2301131</v>
      </c>
      <c r="N142" s="101">
        <v>0</v>
      </c>
      <c r="O142" s="101">
        <v>0</v>
      </c>
      <c r="P142" s="93">
        <f t="shared" si="2"/>
        <v>6.5392903258929417E-5</v>
      </c>
      <c r="Q142" s="93"/>
    </row>
    <row r="143" spans="1:17" s="94" customFormat="1">
      <c r="A143" s="91" t="s">
        <v>313</v>
      </c>
      <c r="B143" s="91" t="s">
        <v>121</v>
      </c>
      <c r="C143" s="91">
        <v>800088702</v>
      </c>
      <c r="D143" s="91" t="s">
        <v>315</v>
      </c>
      <c r="E143" s="92">
        <v>45642</v>
      </c>
      <c r="F143" s="101">
        <v>1287958</v>
      </c>
      <c r="G143" s="101">
        <v>0</v>
      </c>
      <c r="H143" s="101">
        <v>0</v>
      </c>
      <c r="I143" s="101">
        <v>0</v>
      </c>
      <c r="J143" s="101">
        <v>1287958</v>
      </c>
      <c r="K143" s="101">
        <v>0</v>
      </c>
      <c r="L143" s="101">
        <v>0</v>
      </c>
      <c r="M143" s="102">
        <v>1287958</v>
      </c>
      <c r="N143" s="101">
        <v>0</v>
      </c>
      <c r="O143" s="101">
        <v>0</v>
      </c>
      <c r="P143" s="93">
        <f t="shared" si="2"/>
        <v>3.6600833631620374E-5</v>
      </c>
      <c r="Q143" s="93"/>
    </row>
    <row r="144" spans="1:17" s="94" customFormat="1">
      <c r="A144" s="91" t="s">
        <v>313</v>
      </c>
      <c r="B144" s="91" t="s">
        <v>121</v>
      </c>
      <c r="C144" s="91">
        <v>800088702</v>
      </c>
      <c r="D144" s="91" t="s">
        <v>316</v>
      </c>
      <c r="E144" s="92">
        <v>45652</v>
      </c>
      <c r="F144" s="101">
        <v>216994</v>
      </c>
      <c r="G144" s="101">
        <v>0</v>
      </c>
      <c r="H144" s="101">
        <v>0</v>
      </c>
      <c r="I144" s="101">
        <v>0</v>
      </c>
      <c r="J144" s="101">
        <v>216994</v>
      </c>
      <c r="K144" s="101">
        <v>0</v>
      </c>
      <c r="L144" s="101">
        <v>0</v>
      </c>
      <c r="M144" s="102">
        <v>216994</v>
      </c>
      <c r="N144" s="101">
        <v>0</v>
      </c>
      <c r="O144" s="101">
        <v>0</v>
      </c>
      <c r="P144" s="93">
        <f t="shared" si="2"/>
        <v>6.1664753765727067E-6</v>
      </c>
      <c r="Q144" s="93"/>
    </row>
    <row r="145" spans="1:17" s="94" customFormat="1">
      <c r="A145" s="91" t="s">
        <v>313</v>
      </c>
      <c r="B145" s="91" t="s">
        <v>121</v>
      </c>
      <c r="C145" s="91">
        <v>800088702</v>
      </c>
      <c r="D145" s="91" t="s">
        <v>317</v>
      </c>
      <c r="E145" s="92">
        <v>45671</v>
      </c>
      <c r="F145" s="101">
        <v>54632</v>
      </c>
      <c r="G145" s="101">
        <v>0</v>
      </c>
      <c r="H145" s="101">
        <v>0</v>
      </c>
      <c r="I145" s="101">
        <v>54632</v>
      </c>
      <c r="J145" s="101">
        <v>0</v>
      </c>
      <c r="K145" s="101">
        <v>0</v>
      </c>
      <c r="L145" s="101">
        <v>0</v>
      </c>
      <c r="M145" s="102">
        <v>54632</v>
      </c>
      <c r="N145" s="101">
        <v>0</v>
      </c>
      <c r="O145" s="101">
        <v>0</v>
      </c>
      <c r="P145" s="93">
        <f t="shared" si="2"/>
        <v>1.5525170408993804E-6</v>
      </c>
      <c r="Q145" s="93"/>
    </row>
    <row r="146" spans="1:17" s="94" customFormat="1">
      <c r="A146" s="91" t="s">
        <v>313</v>
      </c>
      <c r="B146" s="91" t="s">
        <v>121</v>
      </c>
      <c r="C146" s="91">
        <v>800088702</v>
      </c>
      <c r="D146" s="91" t="s">
        <v>318</v>
      </c>
      <c r="E146" s="92">
        <v>45693</v>
      </c>
      <c r="F146" s="101">
        <v>1275670</v>
      </c>
      <c r="G146" s="101">
        <v>0</v>
      </c>
      <c r="H146" s="101">
        <v>1275670</v>
      </c>
      <c r="I146" s="101">
        <v>0</v>
      </c>
      <c r="J146" s="101">
        <v>0</v>
      </c>
      <c r="K146" s="101">
        <v>0</v>
      </c>
      <c r="L146" s="101">
        <v>0</v>
      </c>
      <c r="M146" s="102">
        <v>1275670</v>
      </c>
      <c r="N146" s="101">
        <v>0</v>
      </c>
      <c r="O146" s="101">
        <v>0</v>
      </c>
      <c r="P146" s="93">
        <f t="shared" si="2"/>
        <v>3.6251636651854454E-5</v>
      </c>
      <c r="Q146" s="93"/>
    </row>
    <row r="147" spans="1:17" s="94" customFormat="1">
      <c r="A147" s="91" t="s">
        <v>313</v>
      </c>
      <c r="B147" s="91" t="s">
        <v>121</v>
      </c>
      <c r="C147" s="91">
        <v>800088702</v>
      </c>
      <c r="D147" s="91" t="s">
        <v>319</v>
      </c>
      <c r="E147" s="92">
        <v>45698</v>
      </c>
      <c r="F147" s="101">
        <v>107400</v>
      </c>
      <c r="G147" s="101">
        <v>0</v>
      </c>
      <c r="H147" s="101">
        <v>107400</v>
      </c>
      <c r="I147" s="101">
        <v>0</v>
      </c>
      <c r="J147" s="101">
        <v>0</v>
      </c>
      <c r="K147" s="101">
        <v>0</v>
      </c>
      <c r="L147" s="101">
        <v>0</v>
      </c>
      <c r="M147" s="102">
        <v>107400</v>
      </c>
      <c r="N147" s="101">
        <v>0</v>
      </c>
      <c r="O147" s="101">
        <v>0</v>
      </c>
      <c r="P147" s="93">
        <f t="shared" si="2"/>
        <v>3.0520634461962484E-6</v>
      </c>
      <c r="Q147" s="93"/>
    </row>
    <row r="148" spans="1:17" s="94" customFormat="1">
      <c r="A148" s="91" t="s">
        <v>313</v>
      </c>
      <c r="B148" s="91" t="s">
        <v>125</v>
      </c>
      <c r="C148" s="91">
        <v>800130907</v>
      </c>
      <c r="D148" s="91" t="s">
        <v>320</v>
      </c>
      <c r="E148" s="92">
        <v>45708</v>
      </c>
      <c r="F148" s="101">
        <v>382469293</v>
      </c>
      <c r="G148" s="101">
        <v>0</v>
      </c>
      <c r="H148" s="101">
        <v>0</v>
      </c>
      <c r="I148" s="101">
        <v>0</v>
      </c>
      <c r="J148" s="101">
        <v>0</v>
      </c>
      <c r="K148" s="101">
        <v>0</v>
      </c>
      <c r="L148" s="101">
        <v>0</v>
      </c>
      <c r="M148" s="102">
        <v>0</v>
      </c>
      <c r="N148" s="101">
        <v>382469293</v>
      </c>
      <c r="O148" s="101">
        <v>0</v>
      </c>
      <c r="P148" s="93">
        <f t="shared" si="2"/>
        <v>0</v>
      </c>
      <c r="Q148" s="93"/>
    </row>
    <row r="149" spans="1:17" s="94" customFormat="1">
      <c r="A149" s="91" t="s">
        <v>313</v>
      </c>
      <c r="B149" s="91" t="s">
        <v>127</v>
      </c>
      <c r="C149" s="91">
        <v>800251440</v>
      </c>
      <c r="D149" s="91" t="s">
        <v>321</v>
      </c>
      <c r="E149" s="92">
        <v>45483</v>
      </c>
      <c r="F149" s="101">
        <v>245024564</v>
      </c>
      <c r="G149" s="101">
        <v>0</v>
      </c>
      <c r="H149" s="101">
        <v>0</v>
      </c>
      <c r="I149" s="101">
        <v>0</v>
      </c>
      <c r="J149" s="101">
        <v>0</v>
      </c>
      <c r="K149" s="101">
        <v>245024564</v>
      </c>
      <c r="L149" s="101">
        <v>0</v>
      </c>
      <c r="M149" s="102">
        <v>245024564</v>
      </c>
      <c r="N149" s="101">
        <v>0</v>
      </c>
      <c r="O149" s="101">
        <v>0</v>
      </c>
      <c r="P149" s="93">
        <f t="shared" si="2"/>
        <v>6.963040178813531E-3</v>
      </c>
      <c r="Q149" s="93" t="s">
        <v>82</v>
      </c>
    </row>
    <row r="150" spans="1:17" s="94" customFormat="1">
      <c r="A150" s="91" t="s">
        <v>313</v>
      </c>
      <c r="B150" s="91" t="s">
        <v>127</v>
      </c>
      <c r="C150" s="91">
        <v>800251440</v>
      </c>
      <c r="D150" s="91" t="s">
        <v>322</v>
      </c>
      <c r="E150" s="92">
        <v>45491</v>
      </c>
      <c r="F150" s="101">
        <v>17970381</v>
      </c>
      <c r="G150" s="101">
        <v>0</v>
      </c>
      <c r="H150" s="101">
        <v>0</v>
      </c>
      <c r="I150" s="101">
        <v>0</v>
      </c>
      <c r="J150" s="101">
        <v>0</v>
      </c>
      <c r="K150" s="101">
        <v>17970381</v>
      </c>
      <c r="L150" s="101">
        <v>0</v>
      </c>
      <c r="M150" s="102">
        <v>17970381</v>
      </c>
      <c r="N150" s="101">
        <v>0</v>
      </c>
      <c r="O150" s="101">
        <v>0</v>
      </c>
      <c r="P150" s="93">
        <f t="shared" si="2"/>
        <v>5.1067730879254738E-4</v>
      </c>
      <c r="Q150" s="93" t="s">
        <v>82</v>
      </c>
    </row>
    <row r="151" spans="1:17" s="94" customFormat="1">
      <c r="A151" s="91" t="s">
        <v>313</v>
      </c>
      <c r="B151" s="91" t="s">
        <v>127</v>
      </c>
      <c r="C151" s="91">
        <v>800251440</v>
      </c>
      <c r="D151" s="91" t="s">
        <v>323</v>
      </c>
      <c r="E151" s="92">
        <v>45503</v>
      </c>
      <c r="F151" s="101">
        <v>111177066</v>
      </c>
      <c r="G151" s="101">
        <v>0</v>
      </c>
      <c r="H151" s="101">
        <v>0</v>
      </c>
      <c r="I151" s="101">
        <v>0</v>
      </c>
      <c r="J151" s="101">
        <v>0</v>
      </c>
      <c r="K151" s="101">
        <v>111177066</v>
      </c>
      <c r="L151" s="101">
        <v>0</v>
      </c>
      <c r="M151" s="102">
        <v>111177066</v>
      </c>
      <c r="N151" s="101">
        <v>0</v>
      </c>
      <c r="O151" s="101">
        <v>0</v>
      </c>
      <c r="P151" s="93">
        <f t="shared" si="2"/>
        <v>3.1593990613961618E-3</v>
      </c>
      <c r="Q151" s="93" t="s">
        <v>82</v>
      </c>
    </row>
    <row r="152" spans="1:17" s="94" customFormat="1">
      <c r="A152" s="91" t="s">
        <v>313</v>
      </c>
      <c r="B152" s="91" t="s">
        <v>131</v>
      </c>
      <c r="C152" s="91">
        <v>800251440</v>
      </c>
      <c r="D152" s="91" t="s">
        <v>324</v>
      </c>
      <c r="E152" s="92">
        <v>45518</v>
      </c>
      <c r="F152" s="101">
        <v>58370550</v>
      </c>
      <c r="G152" s="101">
        <v>0</v>
      </c>
      <c r="H152" s="101">
        <v>0</v>
      </c>
      <c r="I152" s="101">
        <v>0</v>
      </c>
      <c r="J152" s="101">
        <v>0</v>
      </c>
      <c r="K152" s="101">
        <v>58370550</v>
      </c>
      <c r="L152" s="101">
        <v>0</v>
      </c>
      <c r="M152" s="102">
        <v>58370550</v>
      </c>
      <c r="N152" s="101">
        <v>0</v>
      </c>
      <c r="O152" s="101">
        <v>0</v>
      </c>
      <c r="P152" s="93">
        <f t="shared" si="2"/>
        <v>1.6587581190816614E-3</v>
      </c>
      <c r="Q152" s="93" t="s">
        <v>82</v>
      </c>
    </row>
    <row r="153" spans="1:17" s="94" customFormat="1">
      <c r="A153" s="91" t="s">
        <v>313</v>
      </c>
      <c r="B153" s="91" t="s">
        <v>131</v>
      </c>
      <c r="C153" s="91">
        <v>800251440</v>
      </c>
      <c r="D153" s="91" t="s">
        <v>325</v>
      </c>
      <c r="E153" s="92">
        <v>45519</v>
      </c>
      <c r="F153" s="101">
        <v>63079</v>
      </c>
      <c r="G153" s="101">
        <v>0</v>
      </c>
      <c r="H153" s="101">
        <v>0</v>
      </c>
      <c r="I153" s="101">
        <v>0</v>
      </c>
      <c r="J153" s="101">
        <v>0</v>
      </c>
      <c r="K153" s="101">
        <v>63079</v>
      </c>
      <c r="L153" s="101">
        <v>0</v>
      </c>
      <c r="M153" s="102">
        <v>63079</v>
      </c>
      <c r="N153" s="101">
        <v>0</v>
      </c>
      <c r="O153" s="101">
        <v>0</v>
      </c>
      <c r="P153" s="93">
        <f t="shared" si="2"/>
        <v>1.7925615467654855E-6</v>
      </c>
      <c r="Q153" s="93" t="s">
        <v>82</v>
      </c>
    </row>
    <row r="154" spans="1:17" s="94" customFormat="1">
      <c r="A154" s="91" t="s">
        <v>313</v>
      </c>
      <c r="B154" s="91" t="s">
        <v>131</v>
      </c>
      <c r="C154" s="91">
        <v>800251440</v>
      </c>
      <c r="D154" s="91" t="s">
        <v>326</v>
      </c>
      <c r="E154" s="92">
        <v>45524</v>
      </c>
      <c r="F154" s="101">
        <v>3190457</v>
      </c>
      <c r="G154" s="101">
        <v>0</v>
      </c>
      <c r="H154" s="101">
        <v>0</v>
      </c>
      <c r="I154" s="101">
        <v>0</v>
      </c>
      <c r="J154" s="101">
        <v>0</v>
      </c>
      <c r="K154" s="101">
        <v>3190457</v>
      </c>
      <c r="L154" s="101">
        <v>0</v>
      </c>
      <c r="M154" s="102">
        <v>3190457</v>
      </c>
      <c r="N154" s="101">
        <v>0</v>
      </c>
      <c r="O154" s="101">
        <v>0</v>
      </c>
      <c r="P154" s="93">
        <f t="shared" si="2"/>
        <v>9.0665523150474343E-5</v>
      </c>
      <c r="Q154" s="93" t="s">
        <v>82</v>
      </c>
    </row>
    <row r="155" spans="1:17" s="94" customFormat="1">
      <c r="A155" s="91" t="s">
        <v>313</v>
      </c>
      <c r="B155" s="91" t="s">
        <v>131</v>
      </c>
      <c r="C155" s="91">
        <v>800251440</v>
      </c>
      <c r="D155" s="91" t="s">
        <v>327</v>
      </c>
      <c r="E155" s="92">
        <v>45531</v>
      </c>
      <c r="F155" s="101">
        <v>2330324</v>
      </c>
      <c r="G155" s="101">
        <v>0</v>
      </c>
      <c r="H155" s="101">
        <v>0</v>
      </c>
      <c r="I155" s="101">
        <v>0</v>
      </c>
      <c r="J155" s="101">
        <v>0</v>
      </c>
      <c r="K155" s="101">
        <v>2330324</v>
      </c>
      <c r="L155" s="101">
        <v>0</v>
      </c>
      <c r="M155" s="102">
        <v>2330324</v>
      </c>
      <c r="N155" s="101">
        <v>0</v>
      </c>
      <c r="O155" s="101">
        <v>0</v>
      </c>
      <c r="P155" s="93">
        <f t="shared" si="2"/>
        <v>6.622250184538013E-5</v>
      </c>
      <c r="Q155" s="93" t="s">
        <v>82</v>
      </c>
    </row>
    <row r="156" spans="1:17" s="94" customFormat="1">
      <c r="A156" s="91" t="s">
        <v>313</v>
      </c>
      <c r="B156" s="91" t="s">
        <v>131</v>
      </c>
      <c r="C156" s="91">
        <v>800251440</v>
      </c>
      <c r="D156" s="91" t="s">
        <v>328</v>
      </c>
      <c r="E156" s="92">
        <v>45545</v>
      </c>
      <c r="F156" s="101">
        <v>151738274</v>
      </c>
      <c r="G156" s="101">
        <v>0</v>
      </c>
      <c r="H156" s="101">
        <v>0</v>
      </c>
      <c r="I156" s="101">
        <v>0</v>
      </c>
      <c r="J156" s="101">
        <v>0</v>
      </c>
      <c r="K156" s="101">
        <v>151738274</v>
      </c>
      <c r="L156" s="101">
        <v>0</v>
      </c>
      <c r="M156" s="102">
        <v>151738274</v>
      </c>
      <c r="N156" s="101">
        <v>0</v>
      </c>
      <c r="O156" s="101">
        <v>0</v>
      </c>
      <c r="P156" s="93">
        <f t="shared" si="2"/>
        <v>4.3120562333734697E-3</v>
      </c>
      <c r="Q156" s="93" t="s">
        <v>82</v>
      </c>
    </row>
    <row r="157" spans="1:17" s="94" customFormat="1">
      <c r="A157" s="91" t="s">
        <v>313</v>
      </c>
      <c r="B157" s="91" t="s">
        <v>131</v>
      </c>
      <c r="C157" s="91">
        <v>800251440</v>
      </c>
      <c r="D157" s="91" t="s">
        <v>329</v>
      </c>
      <c r="E157" s="92">
        <v>45552</v>
      </c>
      <c r="F157" s="101">
        <v>3184164</v>
      </c>
      <c r="G157" s="101">
        <v>0</v>
      </c>
      <c r="H157" s="101">
        <v>0</v>
      </c>
      <c r="I157" s="101">
        <v>0</v>
      </c>
      <c r="J157" s="101">
        <v>0</v>
      </c>
      <c r="K157" s="101">
        <v>3184164</v>
      </c>
      <c r="L157" s="101">
        <v>0</v>
      </c>
      <c r="M157" s="102">
        <v>3184164</v>
      </c>
      <c r="N157" s="101">
        <v>0</v>
      </c>
      <c r="O157" s="101">
        <v>0</v>
      </c>
      <c r="P157" s="93">
        <f t="shared" si="2"/>
        <v>9.0486690419869944E-5</v>
      </c>
      <c r="Q157" s="93" t="s">
        <v>82</v>
      </c>
    </row>
    <row r="158" spans="1:17" s="94" customFormat="1">
      <c r="A158" s="91" t="s">
        <v>313</v>
      </c>
      <c r="B158" s="91" t="s">
        <v>131</v>
      </c>
      <c r="C158" s="91">
        <v>800251440</v>
      </c>
      <c r="D158" s="91" t="s">
        <v>330</v>
      </c>
      <c r="E158" s="92">
        <v>45558</v>
      </c>
      <c r="F158" s="101">
        <v>111114011</v>
      </c>
      <c r="G158" s="101">
        <v>0</v>
      </c>
      <c r="H158" s="101">
        <v>0</v>
      </c>
      <c r="I158" s="101">
        <v>0</v>
      </c>
      <c r="J158" s="101">
        <v>0</v>
      </c>
      <c r="K158" s="101">
        <v>111114011</v>
      </c>
      <c r="L158" s="101">
        <v>0</v>
      </c>
      <c r="M158" s="102">
        <v>111114011</v>
      </c>
      <c r="N158" s="101">
        <v>0</v>
      </c>
      <c r="O158" s="101">
        <v>0</v>
      </c>
      <c r="P158" s="93">
        <f t="shared" si="2"/>
        <v>3.1576071818747472E-3</v>
      </c>
      <c r="Q158" s="93" t="s">
        <v>82</v>
      </c>
    </row>
    <row r="159" spans="1:17" s="94" customFormat="1">
      <c r="A159" s="91" t="s">
        <v>313</v>
      </c>
      <c r="B159" s="91" t="s">
        <v>131</v>
      </c>
      <c r="C159" s="91">
        <v>800251440</v>
      </c>
      <c r="D159" s="91" t="s">
        <v>331</v>
      </c>
      <c r="E159" s="92">
        <v>45558</v>
      </c>
      <c r="F159" s="101">
        <v>203273632</v>
      </c>
      <c r="G159" s="101">
        <v>0</v>
      </c>
      <c r="H159" s="101">
        <v>0</v>
      </c>
      <c r="I159" s="101">
        <v>0</v>
      </c>
      <c r="J159" s="101">
        <v>0</v>
      </c>
      <c r="K159" s="101">
        <v>203273632</v>
      </c>
      <c r="L159" s="101">
        <v>0</v>
      </c>
      <c r="M159" s="102">
        <v>203273632</v>
      </c>
      <c r="N159" s="101">
        <v>0</v>
      </c>
      <c r="O159" s="101">
        <v>0</v>
      </c>
      <c r="P159" s="93">
        <f t="shared" si="2"/>
        <v>5.7765737598021233E-3</v>
      </c>
      <c r="Q159" s="93" t="s">
        <v>82</v>
      </c>
    </row>
    <row r="160" spans="1:17" s="94" customFormat="1">
      <c r="A160" s="91" t="s">
        <v>313</v>
      </c>
      <c r="B160" s="91" t="s">
        <v>131</v>
      </c>
      <c r="C160" s="91">
        <v>800251440</v>
      </c>
      <c r="D160" s="91" t="s">
        <v>332</v>
      </c>
      <c r="E160" s="92">
        <v>45559</v>
      </c>
      <c r="F160" s="101">
        <v>1092160</v>
      </c>
      <c r="G160" s="101">
        <v>0</v>
      </c>
      <c r="H160" s="101">
        <v>0</v>
      </c>
      <c r="I160" s="101">
        <v>0</v>
      </c>
      <c r="J160" s="101">
        <v>0</v>
      </c>
      <c r="K160" s="101">
        <v>1092160</v>
      </c>
      <c r="L160" s="101">
        <v>0</v>
      </c>
      <c r="M160" s="102">
        <v>1092160</v>
      </c>
      <c r="N160" s="101">
        <v>0</v>
      </c>
      <c r="O160" s="101">
        <v>0</v>
      </c>
      <c r="P160" s="93">
        <f t="shared" si="2"/>
        <v>3.1036700310965501E-5</v>
      </c>
      <c r="Q160" s="93" t="s">
        <v>82</v>
      </c>
    </row>
    <row r="161" spans="1:17" s="94" customFormat="1">
      <c r="A161" s="91" t="s">
        <v>313</v>
      </c>
      <c r="B161" s="91" t="s">
        <v>131</v>
      </c>
      <c r="C161" s="91">
        <v>800251440</v>
      </c>
      <c r="D161" s="91" t="s">
        <v>333</v>
      </c>
      <c r="E161" s="92">
        <v>45568</v>
      </c>
      <c r="F161" s="101">
        <v>44079533</v>
      </c>
      <c r="G161" s="101">
        <v>0</v>
      </c>
      <c r="H161" s="101">
        <v>0</v>
      </c>
      <c r="I161" s="101">
        <v>0</v>
      </c>
      <c r="J161" s="101">
        <v>44079533</v>
      </c>
      <c r="K161" s="101">
        <v>0</v>
      </c>
      <c r="L161" s="101">
        <v>0</v>
      </c>
      <c r="M161" s="102">
        <v>44079533</v>
      </c>
      <c r="N161" s="101">
        <v>0</v>
      </c>
      <c r="O161" s="101">
        <v>0</v>
      </c>
      <c r="P161" s="93">
        <f t="shared" si="2"/>
        <v>1.2526399571201234E-3</v>
      </c>
      <c r="Q161" s="93" t="s">
        <v>82</v>
      </c>
    </row>
    <row r="162" spans="1:17" s="94" customFormat="1">
      <c r="A162" s="91" t="s">
        <v>313</v>
      </c>
      <c r="B162" s="91" t="s">
        <v>131</v>
      </c>
      <c r="C162" s="91">
        <v>800251440</v>
      </c>
      <c r="D162" s="91" t="s">
        <v>334</v>
      </c>
      <c r="E162" s="92">
        <v>45580</v>
      </c>
      <c r="F162" s="101">
        <v>24579523</v>
      </c>
      <c r="G162" s="101">
        <v>0</v>
      </c>
      <c r="H162" s="101">
        <v>0</v>
      </c>
      <c r="I162" s="101">
        <v>0</v>
      </c>
      <c r="J162" s="101">
        <v>24579523</v>
      </c>
      <c r="K162" s="101">
        <v>0</v>
      </c>
      <c r="L162" s="101">
        <v>0</v>
      </c>
      <c r="M162" s="102">
        <v>24579523</v>
      </c>
      <c r="N162" s="101">
        <v>0</v>
      </c>
      <c r="O162" s="101">
        <v>0</v>
      </c>
      <c r="P162" s="93">
        <f t="shared" si="2"/>
        <v>6.9849407516983197E-4</v>
      </c>
      <c r="Q162" s="93" t="s">
        <v>82</v>
      </c>
    </row>
    <row r="163" spans="1:17" s="94" customFormat="1">
      <c r="A163" s="91" t="s">
        <v>313</v>
      </c>
      <c r="B163" s="91" t="s">
        <v>131</v>
      </c>
      <c r="C163" s="91">
        <v>800251440</v>
      </c>
      <c r="D163" s="91" t="s">
        <v>335</v>
      </c>
      <c r="E163" s="92">
        <v>45588</v>
      </c>
      <c r="F163" s="101">
        <v>8394601</v>
      </c>
      <c r="G163" s="101">
        <v>0</v>
      </c>
      <c r="H163" s="101">
        <v>0</v>
      </c>
      <c r="I163" s="101">
        <v>0</v>
      </c>
      <c r="J163" s="101">
        <v>8394601</v>
      </c>
      <c r="K163" s="101">
        <v>0</v>
      </c>
      <c r="L163" s="101">
        <v>0</v>
      </c>
      <c r="M163" s="102">
        <v>8394601</v>
      </c>
      <c r="N163" s="101">
        <v>0</v>
      </c>
      <c r="O163" s="101">
        <v>0</v>
      </c>
      <c r="P163" s="93">
        <f t="shared" si="2"/>
        <v>2.3855544560058168E-4</v>
      </c>
      <c r="Q163" s="93" t="s">
        <v>82</v>
      </c>
    </row>
    <row r="164" spans="1:17" s="94" customFormat="1">
      <c r="A164" s="91" t="s">
        <v>313</v>
      </c>
      <c r="B164" s="91" t="s">
        <v>131</v>
      </c>
      <c r="C164" s="91">
        <v>800251440</v>
      </c>
      <c r="D164" s="91" t="s">
        <v>336</v>
      </c>
      <c r="E164" s="92">
        <v>45593</v>
      </c>
      <c r="F164" s="101">
        <v>227976</v>
      </c>
      <c r="G164" s="101">
        <v>0</v>
      </c>
      <c r="H164" s="101">
        <v>0</v>
      </c>
      <c r="I164" s="101">
        <v>0</v>
      </c>
      <c r="J164" s="101">
        <v>227976</v>
      </c>
      <c r="K164" s="101">
        <v>0</v>
      </c>
      <c r="L164" s="101">
        <v>0</v>
      </c>
      <c r="M164" s="102">
        <v>227976</v>
      </c>
      <c r="N164" s="101">
        <v>0</v>
      </c>
      <c r="O164" s="101">
        <v>0</v>
      </c>
      <c r="P164" s="93">
        <f t="shared" si="2"/>
        <v>6.4785588101493103E-6</v>
      </c>
      <c r="Q164" s="93" t="s">
        <v>82</v>
      </c>
    </row>
    <row r="165" spans="1:17" s="94" customFormat="1">
      <c r="A165" s="91" t="s">
        <v>313</v>
      </c>
      <c r="B165" s="91" t="s">
        <v>131</v>
      </c>
      <c r="C165" s="91">
        <v>800251440</v>
      </c>
      <c r="D165" s="91" t="s">
        <v>337</v>
      </c>
      <c r="E165" s="92">
        <v>45594</v>
      </c>
      <c r="F165" s="101">
        <v>66690638</v>
      </c>
      <c r="G165" s="101">
        <v>0</v>
      </c>
      <c r="H165" s="101">
        <v>0</v>
      </c>
      <c r="I165" s="101">
        <v>0</v>
      </c>
      <c r="J165" s="101">
        <v>66690638</v>
      </c>
      <c r="K165" s="101">
        <v>0</v>
      </c>
      <c r="L165" s="101">
        <v>0</v>
      </c>
      <c r="M165" s="102">
        <v>66690638</v>
      </c>
      <c r="N165" s="101">
        <v>0</v>
      </c>
      <c r="O165" s="101">
        <v>0</v>
      </c>
      <c r="P165" s="93">
        <f t="shared" si="2"/>
        <v>1.8951960748911218E-3</v>
      </c>
      <c r="Q165" s="93" t="s">
        <v>82</v>
      </c>
    </row>
    <row r="166" spans="1:17" s="94" customFormat="1">
      <c r="A166" s="91" t="s">
        <v>313</v>
      </c>
      <c r="B166" s="91" t="s">
        <v>131</v>
      </c>
      <c r="C166" s="91">
        <v>800251440</v>
      </c>
      <c r="D166" s="91" t="s">
        <v>338</v>
      </c>
      <c r="E166" s="92">
        <v>45597</v>
      </c>
      <c r="F166" s="101">
        <v>78692</v>
      </c>
      <c r="G166" s="101">
        <v>0</v>
      </c>
      <c r="H166" s="101">
        <v>0</v>
      </c>
      <c r="I166" s="101">
        <v>0</v>
      </c>
      <c r="J166" s="101">
        <v>78692</v>
      </c>
      <c r="K166" s="101">
        <v>0</v>
      </c>
      <c r="L166" s="101">
        <v>0</v>
      </c>
      <c r="M166" s="102">
        <v>78692</v>
      </c>
      <c r="N166" s="101">
        <v>0</v>
      </c>
      <c r="O166" s="101">
        <v>0</v>
      </c>
      <c r="P166" s="93">
        <f t="shared" si="2"/>
        <v>2.2362474553824504E-6</v>
      </c>
      <c r="Q166" s="93" t="s">
        <v>82</v>
      </c>
    </row>
    <row r="167" spans="1:17" s="94" customFormat="1">
      <c r="A167" s="91" t="s">
        <v>313</v>
      </c>
      <c r="B167" s="91" t="s">
        <v>131</v>
      </c>
      <c r="C167" s="91">
        <v>800251440</v>
      </c>
      <c r="D167" s="91" t="s">
        <v>339</v>
      </c>
      <c r="E167" s="92">
        <v>45609</v>
      </c>
      <c r="F167" s="101">
        <v>43150768</v>
      </c>
      <c r="G167" s="101">
        <v>0</v>
      </c>
      <c r="H167" s="101">
        <v>0</v>
      </c>
      <c r="I167" s="101">
        <v>0</v>
      </c>
      <c r="J167" s="101">
        <v>43150768</v>
      </c>
      <c r="K167" s="101">
        <v>0</v>
      </c>
      <c r="L167" s="101">
        <v>0</v>
      </c>
      <c r="M167" s="102">
        <v>43150768</v>
      </c>
      <c r="N167" s="101">
        <v>0</v>
      </c>
      <c r="O167" s="101">
        <v>0</v>
      </c>
      <c r="P167" s="93">
        <f t="shared" si="2"/>
        <v>1.2262465706526517E-3</v>
      </c>
      <c r="Q167" s="93" t="s">
        <v>82</v>
      </c>
    </row>
    <row r="168" spans="1:17" s="94" customFormat="1">
      <c r="A168" s="91" t="s">
        <v>313</v>
      </c>
      <c r="B168" s="91" t="s">
        <v>131</v>
      </c>
      <c r="C168" s="91">
        <v>800251440</v>
      </c>
      <c r="D168" s="91" t="s">
        <v>340</v>
      </c>
      <c r="E168" s="92">
        <v>45625</v>
      </c>
      <c r="F168" s="101">
        <v>3028113</v>
      </c>
      <c r="G168" s="101">
        <v>0</v>
      </c>
      <c r="H168" s="101">
        <v>0</v>
      </c>
      <c r="I168" s="101">
        <v>0</v>
      </c>
      <c r="J168" s="101">
        <v>3028113</v>
      </c>
      <c r="K168" s="101">
        <v>0</v>
      </c>
      <c r="L168" s="101">
        <v>0</v>
      </c>
      <c r="M168" s="102">
        <v>3028113</v>
      </c>
      <c r="N168" s="101">
        <v>0</v>
      </c>
      <c r="O168" s="101">
        <v>0</v>
      </c>
      <c r="P168" s="93">
        <f t="shared" si="2"/>
        <v>8.6052076333814346E-5</v>
      </c>
      <c r="Q168" s="93" t="s">
        <v>82</v>
      </c>
    </row>
    <row r="169" spans="1:17" s="94" customFormat="1">
      <c r="A169" s="91" t="s">
        <v>313</v>
      </c>
      <c r="B169" s="91" t="s">
        <v>131</v>
      </c>
      <c r="C169" s="91">
        <v>800251440</v>
      </c>
      <c r="D169" s="91" t="s">
        <v>341</v>
      </c>
      <c r="E169" s="92">
        <v>45625</v>
      </c>
      <c r="F169" s="101">
        <v>10246236</v>
      </c>
      <c r="G169" s="101">
        <v>0</v>
      </c>
      <c r="H169" s="101">
        <v>0</v>
      </c>
      <c r="I169" s="101">
        <v>0</v>
      </c>
      <c r="J169" s="101">
        <v>10246236</v>
      </c>
      <c r="K169" s="101">
        <v>0</v>
      </c>
      <c r="L169" s="101">
        <v>0</v>
      </c>
      <c r="M169" s="102">
        <v>10246236</v>
      </c>
      <c r="N169" s="101">
        <v>0</v>
      </c>
      <c r="O169" s="101">
        <v>0</v>
      </c>
      <c r="P169" s="93">
        <f t="shared" si="2"/>
        <v>2.9117469605865982E-4</v>
      </c>
      <c r="Q169" s="93" t="s">
        <v>82</v>
      </c>
    </row>
    <row r="170" spans="1:17" s="94" customFormat="1">
      <c r="A170" s="91" t="s">
        <v>313</v>
      </c>
      <c r="B170" s="91" t="s">
        <v>131</v>
      </c>
      <c r="C170" s="91">
        <v>800251440</v>
      </c>
      <c r="D170" s="91" t="s">
        <v>342</v>
      </c>
      <c r="E170" s="92">
        <v>45637</v>
      </c>
      <c r="F170" s="101">
        <v>45776992</v>
      </c>
      <c r="G170" s="101">
        <v>0</v>
      </c>
      <c r="H170" s="101">
        <v>0</v>
      </c>
      <c r="I170" s="101">
        <v>0</v>
      </c>
      <c r="J170" s="101">
        <v>45776992</v>
      </c>
      <c r="K170" s="101">
        <v>0</v>
      </c>
      <c r="L170" s="101">
        <v>0</v>
      </c>
      <c r="M170" s="102">
        <v>45776992</v>
      </c>
      <c r="N170" s="101">
        <v>0</v>
      </c>
      <c r="O170" s="101">
        <v>0</v>
      </c>
      <c r="P170" s="93">
        <f t="shared" si="2"/>
        <v>1.3008778767227011E-3</v>
      </c>
      <c r="Q170" s="93" t="s">
        <v>82</v>
      </c>
    </row>
    <row r="171" spans="1:17" s="94" customFormat="1">
      <c r="A171" s="91" t="s">
        <v>313</v>
      </c>
      <c r="B171" s="91" t="s">
        <v>131</v>
      </c>
      <c r="C171" s="91">
        <v>800251440</v>
      </c>
      <c r="D171" s="91" t="s">
        <v>343</v>
      </c>
      <c r="E171" s="92">
        <v>45642</v>
      </c>
      <c r="F171" s="101">
        <v>151268392</v>
      </c>
      <c r="G171" s="101">
        <v>0</v>
      </c>
      <c r="H171" s="101">
        <v>0</v>
      </c>
      <c r="I171" s="101">
        <v>0</v>
      </c>
      <c r="J171" s="101">
        <v>151268392</v>
      </c>
      <c r="K171" s="101">
        <v>0</v>
      </c>
      <c r="L171" s="101">
        <v>0</v>
      </c>
      <c r="M171" s="102">
        <v>151268392</v>
      </c>
      <c r="N171" s="101">
        <v>0</v>
      </c>
      <c r="O171" s="101">
        <v>0</v>
      </c>
      <c r="P171" s="93">
        <f t="shared" si="2"/>
        <v>4.2987032568723004E-3</v>
      </c>
      <c r="Q171" s="93" t="s">
        <v>82</v>
      </c>
    </row>
    <row r="172" spans="1:17" s="94" customFormat="1">
      <c r="A172" s="91" t="s">
        <v>313</v>
      </c>
      <c r="B172" s="91" t="s">
        <v>131</v>
      </c>
      <c r="C172" s="91">
        <v>800251440</v>
      </c>
      <c r="D172" s="91" t="s">
        <v>344</v>
      </c>
      <c r="E172" s="92">
        <v>45650</v>
      </c>
      <c r="F172" s="101">
        <v>12840064</v>
      </c>
      <c r="G172" s="101">
        <v>0</v>
      </c>
      <c r="H172" s="101">
        <v>0</v>
      </c>
      <c r="I172" s="101">
        <v>0</v>
      </c>
      <c r="J172" s="101">
        <v>12840064</v>
      </c>
      <c r="K172" s="101">
        <v>0</v>
      </c>
      <c r="L172" s="101">
        <v>0</v>
      </c>
      <c r="M172" s="102">
        <v>12840064</v>
      </c>
      <c r="N172" s="101">
        <v>0</v>
      </c>
      <c r="O172" s="101">
        <v>0</v>
      </c>
      <c r="P172" s="93">
        <f t="shared" si="2"/>
        <v>3.648853815756088E-4</v>
      </c>
      <c r="Q172" s="93" t="s">
        <v>82</v>
      </c>
    </row>
    <row r="173" spans="1:17" s="94" customFormat="1">
      <c r="A173" s="91" t="s">
        <v>313</v>
      </c>
      <c r="B173" s="91" t="s">
        <v>131</v>
      </c>
      <c r="C173" s="91">
        <v>800251440</v>
      </c>
      <c r="D173" s="91" t="s">
        <v>345</v>
      </c>
      <c r="E173" s="92">
        <v>45652</v>
      </c>
      <c r="F173" s="101">
        <v>330982</v>
      </c>
      <c r="G173" s="101">
        <v>0</v>
      </c>
      <c r="H173" s="101">
        <v>0</v>
      </c>
      <c r="I173" s="101">
        <v>0</v>
      </c>
      <c r="J173" s="101">
        <v>330982</v>
      </c>
      <c r="K173" s="101">
        <v>0</v>
      </c>
      <c r="L173" s="101">
        <v>0</v>
      </c>
      <c r="M173" s="102">
        <v>330982</v>
      </c>
      <c r="N173" s="101">
        <v>0</v>
      </c>
      <c r="O173" s="101">
        <v>0</v>
      </c>
      <c r="P173" s="93">
        <f t="shared" si="2"/>
        <v>9.4057547816473619E-6</v>
      </c>
      <c r="Q173" s="93" t="s">
        <v>82</v>
      </c>
    </row>
    <row r="174" spans="1:17" s="94" customFormat="1">
      <c r="A174" s="91" t="s">
        <v>313</v>
      </c>
      <c r="B174" s="91" t="s">
        <v>131</v>
      </c>
      <c r="C174" s="91">
        <v>800251440</v>
      </c>
      <c r="D174" s="91" t="s">
        <v>346</v>
      </c>
      <c r="E174" s="92">
        <v>45671</v>
      </c>
      <c r="F174" s="101">
        <v>159152762</v>
      </c>
      <c r="G174" s="101">
        <v>0</v>
      </c>
      <c r="H174" s="101">
        <v>0</v>
      </c>
      <c r="I174" s="101">
        <v>159152762</v>
      </c>
      <c r="J174" s="101">
        <v>0</v>
      </c>
      <c r="K174" s="101">
        <v>0</v>
      </c>
      <c r="L174" s="101">
        <v>0</v>
      </c>
      <c r="M174" s="102">
        <v>159152762</v>
      </c>
      <c r="N174" s="101">
        <v>0</v>
      </c>
      <c r="O174" s="101">
        <v>0</v>
      </c>
      <c r="P174" s="93">
        <f t="shared" si="2"/>
        <v>4.5227590992678894E-3</v>
      </c>
      <c r="Q174" s="93" t="s">
        <v>82</v>
      </c>
    </row>
    <row r="175" spans="1:17" s="94" customFormat="1">
      <c r="A175" s="91" t="s">
        <v>313</v>
      </c>
      <c r="B175" s="91" t="s">
        <v>131</v>
      </c>
      <c r="C175" s="91">
        <v>800251440</v>
      </c>
      <c r="D175" s="91" t="s">
        <v>347</v>
      </c>
      <c r="E175" s="92">
        <v>45685</v>
      </c>
      <c r="F175" s="101">
        <v>26572270</v>
      </c>
      <c r="G175" s="101">
        <v>0</v>
      </c>
      <c r="H175" s="101">
        <v>0</v>
      </c>
      <c r="I175" s="101">
        <v>26572270</v>
      </c>
      <c r="J175" s="101">
        <v>0</v>
      </c>
      <c r="K175" s="101">
        <v>0</v>
      </c>
      <c r="L175" s="101">
        <v>0</v>
      </c>
      <c r="M175" s="102">
        <v>26572270</v>
      </c>
      <c r="N175" s="101">
        <v>0</v>
      </c>
      <c r="O175" s="101">
        <v>0</v>
      </c>
      <c r="P175" s="93">
        <f t="shared" si="2"/>
        <v>7.5512340735062558E-4</v>
      </c>
      <c r="Q175" s="93" t="s">
        <v>82</v>
      </c>
    </row>
    <row r="176" spans="1:17" s="94" customFormat="1">
      <c r="A176" s="91" t="s">
        <v>313</v>
      </c>
      <c r="B176" s="91" t="s">
        <v>131</v>
      </c>
      <c r="C176" s="91">
        <v>800251440</v>
      </c>
      <c r="D176" s="91" t="s">
        <v>348</v>
      </c>
      <c r="E176" s="92">
        <v>45693</v>
      </c>
      <c r="F176" s="101">
        <v>12233719</v>
      </c>
      <c r="G176" s="101">
        <v>0</v>
      </c>
      <c r="H176" s="101">
        <v>12233719</v>
      </c>
      <c r="I176" s="101">
        <v>0</v>
      </c>
      <c r="J176" s="101">
        <v>0</v>
      </c>
      <c r="K176" s="101">
        <v>0</v>
      </c>
      <c r="L176" s="101">
        <v>0</v>
      </c>
      <c r="M176" s="102">
        <v>12233719</v>
      </c>
      <c r="N176" s="101">
        <v>0</v>
      </c>
      <c r="O176" s="101">
        <v>0</v>
      </c>
      <c r="P176" s="93">
        <f t="shared" si="2"/>
        <v>3.4765443734577768E-4</v>
      </c>
      <c r="Q176" s="93" t="s">
        <v>82</v>
      </c>
    </row>
    <row r="177" spans="1:17" s="94" customFormat="1">
      <c r="A177" s="91" t="s">
        <v>313</v>
      </c>
      <c r="B177" s="91" t="s">
        <v>131</v>
      </c>
      <c r="C177" s="91">
        <v>800251440</v>
      </c>
      <c r="D177" s="91" t="s">
        <v>349</v>
      </c>
      <c r="E177" s="92">
        <v>45700</v>
      </c>
      <c r="F177" s="101">
        <v>2364300</v>
      </c>
      <c r="G177" s="101">
        <v>0</v>
      </c>
      <c r="H177" s="101">
        <v>2364300</v>
      </c>
      <c r="I177" s="101">
        <v>0</v>
      </c>
      <c r="J177" s="101">
        <v>0</v>
      </c>
      <c r="K177" s="101">
        <v>0</v>
      </c>
      <c r="L177" s="101">
        <v>0</v>
      </c>
      <c r="M177" s="102">
        <v>2364300</v>
      </c>
      <c r="N177" s="101">
        <v>0</v>
      </c>
      <c r="O177" s="101">
        <v>0</v>
      </c>
      <c r="P177" s="93">
        <f t="shared" si="2"/>
        <v>6.7188022400761551E-5</v>
      </c>
      <c r="Q177" s="93" t="s">
        <v>82</v>
      </c>
    </row>
    <row r="178" spans="1:17" s="94" customFormat="1">
      <c r="A178" s="91" t="s">
        <v>313</v>
      </c>
      <c r="B178" s="91" t="s">
        <v>131</v>
      </c>
      <c r="C178" s="91">
        <v>800251440</v>
      </c>
      <c r="D178" s="91" t="s">
        <v>350</v>
      </c>
      <c r="E178" s="92">
        <v>45705</v>
      </c>
      <c r="F178" s="101">
        <v>72604698</v>
      </c>
      <c r="G178" s="101">
        <v>0</v>
      </c>
      <c r="H178" s="101">
        <v>72604698</v>
      </c>
      <c r="I178" s="101">
        <v>0</v>
      </c>
      <c r="J178" s="101">
        <v>0</v>
      </c>
      <c r="K178" s="101">
        <v>0</v>
      </c>
      <c r="L178" s="101">
        <v>0</v>
      </c>
      <c r="M178" s="102">
        <v>72604698</v>
      </c>
      <c r="N178" s="101">
        <v>0</v>
      </c>
      <c r="O178" s="101">
        <v>0</v>
      </c>
      <c r="P178" s="93">
        <f t="shared" si="2"/>
        <v>2.0632601935560322E-3</v>
      </c>
      <c r="Q178" s="93" t="s">
        <v>82</v>
      </c>
    </row>
    <row r="179" spans="1:17" s="94" customFormat="1">
      <c r="A179" s="91" t="s">
        <v>313</v>
      </c>
      <c r="B179" s="91" t="s">
        <v>131</v>
      </c>
      <c r="C179" s="91">
        <v>800251440</v>
      </c>
      <c r="D179" s="91" t="s">
        <v>351</v>
      </c>
      <c r="E179" s="92">
        <v>45713</v>
      </c>
      <c r="F179" s="101">
        <v>36101093</v>
      </c>
      <c r="G179" s="101">
        <v>0</v>
      </c>
      <c r="H179" s="101">
        <v>36101093</v>
      </c>
      <c r="I179" s="101">
        <v>0</v>
      </c>
      <c r="J179" s="101">
        <v>0</v>
      </c>
      <c r="K179" s="101">
        <v>0</v>
      </c>
      <c r="L179" s="101">
        <v>0</v>
      </c>
      <c r="M179" s="102">
        <v>36101093</v>
      </c>
      <c r="N179" s="101">
        <v>0</v>
      </c>
      <c r="O179" s="101">
        <v>0</v>
      </c>
      <c r="P179" s="93">
        <f t="shared" si="2"/>
        <v>1.0259108595254308E-3</v>
      </c>
      <c r="Q179" s="93" t="s">
        <v>82</v>
      </c>
    </row>
    <row r="180" spans="1:17" s="94" customFormat="1">
      <c r="A180" s="91" t="s">
        <v>313</v>
      </c>
      <c r="B180" s="91" t="s">
        <v>131</v>
      </c>
      <c r="C180" s="91">
        <v>800251440</v>
      </c>
      <c r="D180" s="91" t="s">
        <v>352</v>
      </c>
      <c r="E180" s="92">
        <v>45716</v>
      </c>
      <c r="F180" s="101">
        <v>1788393</v>
      </c>
      <c r="G180" s="101">
        <v>0</v>
      </c>
      <c r="H180" s="101">
        <v>1788393</v>
      </c>
      <c r="I180" s="101">
        <v>0</v>
      </c>
      <c r="J180" s="101">
        <v>0</v>
      </c>
      <c r="K180" s="101">
        <v>0</v>
      </c>
      <c r="L180" s="101">
        <v>0</v>
      </c>
      <c r="M180" s="102">
        <v>1788393</v>
      </c>
      <c r="N180" s="101">
        <v>0</v>
      </c>
      <c r="O180" s="101">
        <v>0</v>
      </c>
      <c r="P180" s="93">
        <f t="shared" si="2"/>
        <v>5.0822056822469712E-5</v>
      </c>
      <c r="Q180" s="93" t="s">
        <v>82</v>
      </c>
    </row>
    <row r="181" spans="1:17" s="94" customFormat="1">
      <c r="A181" s="91" t="s">
        <v>313</v>
      </c>
      <c r="B181" s="91" t="s">
        <v>353</v>
      </c>
      <c r="C181" s="91">
        <v>805001157</v>
      </c>
      <c r="D181" s="91" t="s">
        <v>354</v>
      </c>
      <c r="E181" s="92">
        <v>45483</v>
      </c>
      <c r="F181" s="101">
        <v>3149760</v>
      </c>
      <c r="G181" s="101">
        <v>0</v>
      </c>
      <c r="H181" s="101">
        <v>0</v>
      </c>
      <c r="I181" s="101">
        <v>0</v>
      </c>
      <c r="J181" s="101">
        <v>0</v>
      </c>
      <c r="K181" s="101">
        <v>3149760</v>
      </c>
      <c r="L181" s="101">
        <v>0</v>
      </c>
      <c r="M181" s="102">
        <v>3149760</v>
      </c>
      <c r="N181" s="101">
        <v>0</v>
      </c>
      <c r="O181" s="101">
        <v>0</v>
      </c>
      <c r="P181" s="93">
        <f t="shared" si="2"/>
        <v>8.9509007079060482E-5</v>
      </c>
      <c r="Q181" s="93"/>
    </row>
    <row r="182" spans="1:17" s="94" customFormat="1">
      <c r="A182" s="91" t="s">
        <v>313</v>
      </c>
      <c r="B182" s="91" t="s">
        <v>355</v>
      </c>
      <c r="C182" s="91">
        <v>805001157</v>
      </c>
      <c r="D182" s="91" t="s">
        <v>356</v>
      </c>
      <c r="E182" s="92">
        <v>45642</v>
      </c>
      <c r="F182" s="101">
        <v>413996</v>
      </c>
      <c r="G182" s="101">
        <v>0</v>
      </c>
      <c r="H182" s="101">
        <v>0</v>
      </c>
      <c r="I182" s="101">
        <v>0</v>
      </c>
      <c r="J182" s="101">
        <v>413996</v>
      </c>
      <c r="K182" s="101">
        <v>0</v>
      </c>
      <c r="L182" s="101">
        <v>0</v>
      </c>
      <c r="M182" s="102">
        <v>413996</v>
      </c>
      <c r="N182" s="101">
        <v>0</v>
      </c>
      <c r="O182" s="101">
        <v>0</v>
      </c>
      <c r="P182" s="93">
        <f t="shared" si="2"/>
        <v>1.1764823635674694E-5</v>
      </c>
      <c r="Q182" s="93"/>
    </row>
    <row r="183" spans="1:17" s="94" customFormat="1">
      <c r="A183" s="91" t="s">
        <v>313</v>
      </c>
      <c r="B183" s="91" t="s">
        <v>154</v>
      </c>
      <c r="C183" s="91">
        <v>830003564</v>
      </c>
      <c r="D183" s="91" t="s">
        <v>357</v>
      </c>
      <c r="E183" s="92">
        <v>45657</v>
      </c>
      <c r="F183" s="101">
        <v>17976</v>
      </c>
      <c r="G183" s="101">
        <v>0</v>
      </c>
      <c r="H183" s="101">
        <v>0</v>
      </c>
      <c r="I183" s="101">
        <v>17976</v>
      </c>
      <c r="J183" s="101">
        <v>0</v>
      </c>
      <c r="K183" s="101">
        <v>0</v>
      </c>
      <c r="L183" s="101">
        <v>0</v>
      </c>
      <c r="M183" s="102">
        <v>17976</v>
      </c>
      <c r="N183" s="101">
        <v>0</v>
      </c>
      <c r="O183" s="101">
        <v>0</v>
      </c>
      <c r="P183" s="93">
        <f t="shared" si="2"/>
        <v>5.1083698797787494E-7</v>
      </c>
      <c r="Q183" s="93" t="s">
        <v>82</v>
      </c>
    </row>
    <row r="184" spans="1:17" s="94" customFormat="1">
      <c r="A184" s="91" t="s">
        <v>313</v>
      </c>
      <c r="B184" s="91" t="s">
        <v>154</v>
      </c>
      <c r="C184" s="91">
        <v>830003564</v>
      </c>
      <c r="D184" s="91" t="s">
        <v>358</v>
      </c>
      <c r="E184" s="92">
        <v>45700</v>
      </c>
      <c r="F184" s="101">
        <v>10649135</v>
      </c>
      <c r="G184" s="101">
        <v>0</v>
      </c>
      <c r="H184" s="101">
        <v>10649135</v>
      </c>
      <c r="I184" s="101">
        <v>0</v>
      </c>
      <c r="J184" s="101">
        <v>0</v>
      </c>
      <c r="K184" s="101">
        <v>0</v>
      </c>
      <c r="L184" s="101">
        <v>0</v>
      </c>
      <c r="M184" s="102">
        <v>10649135</v>
      </c>
      <c r="N184" s="101">
        <v>0</v>
      </c>
      <c r="O184" s="101">
        <v>0</v>
      </c>
      <c r="P184" s="93">
        <f t="shared" si="2"/>
        <v>3.0262416822261719E-4</v>
      </c>
      <c r="Q184" s="93" t="s">
        <v>82</v>
      </c>
    </row>
    <row r="185" spans="1:17" s="94" customFormat="1">
      <c r="A185" s="91" t="s">
        <v>313</v>
      </c>
      <c r="B185" s="91" t="s">
        <v>154</v>
      </c>
      <c r="C185" s="91">
        <v>830003564</v>
      </c>
      <c r="D185" s="91" t="s">
        <v>359</v>
      </c>
      <c r="E185" s="92">
        <v>45713</v>
      </c>
      <c r="F185" s="101">
        <v>244572335</v>
      </c>
      <c r="G185" s="101">
        <v>0</v>
      </c>
      <c r="H185" s="101">
        <v>0</v>
      </c>
      <c r="I185" s="101">
        <v>0</v>
      </c>
      <c r="J185" s="101">
        <v>0</v>
      </c>
      <c r="K185" s="101">
        <v>0</v>
      </c>
      <c r="L185" s="101">
        <v>0</v>
      </c>
      <c r="M185" s="102">
        <v>0</v>
      </c>
      <c r="N185" s="101">
        <v>244572335</v>
      </c>
      <c r="O185" s="101">
        <v>0</v>
      </c>
      <c r="P185" s="93">
        <f t="shared" si="2"/>
        <v>0</v>
      </c>
      <c r="Q185" s="93" t="s">
        <v>82</v>
      </c>
    </row>
    <row r="186" spans="1:17" s="94" customFormat="1">
      <c r="A186" s="91" t="s">
        <v>313</v>
      </c>
      <c r="B186" s="91" t="s">
        <v>158</v>
      </c>
      <c r="C186" s="91">
        <v>830113831</v>
      </c>
      <c r="D186" s="91" t="s">
        <v>360</v>
      </c>
      <c r="E186" s="92">
        <v>45685</v>
      </c>
      <c r="F186" s="101">
        <v>10656702</v>
      </c>
      <c r="G186" s="101">
        <v>0</v>
      </c>
      <c r="H186" s="101">
        <v>0</v>
      </c>
      <c r="I186" s="101">
        <v>334500</v>
      </c>
      <c r="J186" s="101">
        <v>0</v>
      </c>
      <c r="K186" s="101">
        <v>0</v>
      </c>
      <c r="L186" s="101">
        <v>0</v>
      </c>
      <c r="M186" s="102">
        <v>334500</v>
      </c>
      <c r="N186" s="101">
        <v>10322202</v>
      </c>
      <c r="O186" s="101">
        <v>0</v>
      </c>
      <c r="P186" s="93">
        <f t="shared" si="2"/>
        <v>9.5057283310302161E-6</v>
      </c>
      <c r="Q186" s="93"/>
    </row>
    <row r="187" spans="1:17" s="94" customFormat="1">
      <c r="A187" s="91" t="s">
        <v>313</v>
      </c>
      <c r="B187" s="91" t="s">
        <v>168</v>
      </c>
      <c r="C187" s="91">
        <v>860066942</v>
      </c>
      <c r="D187" s="91" t="s">
        <v>361</v>
      </c>
      <c r="E187" s="92">
        <v>45652</v>
      </c>
      <c r="F187" s="101">
        <v>73300</v>
      </c>
      <c r="G187" s="101">
        <v>0</v>
      </c>
      <c r="H187" s="101">
        <v>0</v>
      </c>
      <c r="I187" s="101">
        <v>0</v>
      </c>
      <c r="J187" s="101">
        <v>73300</v>
      </c>
      <c r="K187" s="101">
        <v>0</v>
      </c>
      <c r="L187" s="101">
        <v>0</v>
      </c>
      <c r="M187" s="102">
        <v>73300</v>
      </c>
      <c r="N187" s="101">
        <v>0</v>
      </c>
      <c r="O187" s="101">
        <v>0</v>
      </c>
      <c r="P187" s="93">
        <f t="shared" si="2"/>
        <v>2.0830190931674583E-6</v>
      </c>
      <c r="Q187" s="93"/>
    </row>
    <row r="188" spans="1:17" s="94" customFormat="1">
      <c r="A188" s="91" t="s">
        <v>313</v>
      </c>
      <c r="B188" s="91" t="s">
        <v>171</v>
      </c>
      <c r="C188" s="91">
        <v>890303093</v>
      </c>
      <c r="D188" s="91" t="s">
        <v>362</v>
      </c>
      <c r="E188" s="92">
        <v>45552</v>
      </c>
      <c r="F188" s="101">
        <v>36363</v>
      </c>
      <c r="G188" s="101">
        <v>0</v>
      </c>
      <c r="H188" s="101">
        <v>0</v>
      </c>
      <c r="I188" s="101">
        <v>0</v>
      </c>
      <c r="J188" s="101">
        <v>0</v>
      </c>
      <c r="K188" s="101">
        <v>36363</v>
      </c>
      <c r="L188" s="101">
        <v>0</v>
      </c>
      <c r="M188" s="102">
        <v>36363</v>
      </c>
      <c r="N188" s="101">
        <v>0</v>
      </c>
      <c r="O188" s="101">
        <v>0</v>
      </c>
      <c r="P188" s="93">
        <f t="shared" si="2"/>
        <v>1.0333536600934281E-6</v>
      </c>
      <c r="Q188" s="93"/>
    </row>
    <row r="189" spans="1:17" s="94" customFormat="1">
      <c r="A189" s="91" t="s">
        <v>313</v>
      </c>
      <c r="B189" s="91" t="s">
        <v>183</v>
      </c>
      <c r="C189" s="91">
        <v>900156264</v>
      </c>
      <c r="D189" s="91" t="s">
        <v>363</v>
      </c>
      <c r="E189" s="92">
        <v>45483</v>
      </c>
      <c r="F189" s="101">
        <v>209387777</v>
      </c>
      <c r="G189" s="101">
        <v>0</v>
      </c>
      <c r="H189" s="101">
        <v>0</v>
      </c>
      <c r="I189" s="101">
        <v>0</v>
      </c>
      <c r="J189" s="101">
        <v>0</v>
      </c>
      <c r="K189" s="101">
        <v>209387777</v>
      </c>
      <c r="L189" s="101">
        <v>0</v>
      </c>
      <c r="M189" s="102">
        <v>209387777</v>
      </c>
      <c r="N189" s="101">
        <v>0</v>
      </c>
      <c r="O189" s="101">
        <v>0</v>
      </c>
      <c r="P189" s="93">
        <f t="shared" si="2"/>
        <v>5.9503238385660295E-3</v>
      </c>
      <c r="Q189" s="93" t="s">
        <v>82</v>
      </c>
    </row>
    <row r="190" spans="1:17" s="94" customFormat="1">
      <c r="A190" s="91" t="s">
        <v>313</v>
      </c>
      <c r="B190" s="91" t="s">
        <v>192</v>
      </c>
      <c r="C190" s="91">
        <v>900156264</v>
      </c>
      <c r="D190" s="91" t="s">
        <v>364</v>
      </c>
      <c r="E190" s="92">
        <v>45580</v>
      </c>
      <c r="F190" s="101">
        <v>331145479</v>
      </c>
      <c r="G190" s="101">
        <v>0</v>
      </c>
      <c r="H190" s="101">
        <v>0</v>
      </c>
      <c r="I190" s="101">
        <v>0</v>
      </c>
      <c r="J190" s="101">
        <v>331145479</v>
      </c>
      <c r="K190" s="101">
        <v>0</v>
      </c>
      <c r="L190" s="101">
        <v>0</v>
      </c>
      <c r="M190" s="102">
        <v>331145479</v>
      </c>
      <c r="N190" s="101">
        <v>0</v>
      </c>
      <c r="O190" s="101">
        <v>0</v>
      </c>
      <c r="P190" s="93">
        <f t="shared" si="2"/>
        <v>9.410400482579585E-3</v>
      </c>
      <c r="Q190" s="93" t="s">
        <v>82</v>
      </c>
    </row>
    <row r="191" spans="1:17" s="94" customFormat="1">
      <c r="A191" s="91" t="s">
        <v>313</v>
      </c>
      <c r="B191" s="91" t="s">
        <v>192</v>
      </c>
      <c r="C191" s="91">
        <v>900156264</v>
      </c>
      <c r="D191" s="91" t="s">
        <v>365</v>
      </c>
      <c r="E191" s="92">
        <v>45609</v>
      </c>
      <c r="F191" s="101">
        <v>147765648</v>
      </c>
      <c r="G191" s="101">
        <v>0</v>
      </c>
      <c r="H191" s="101">
        <v>0</v>
      </c>
      <c r="I191" s="101">
        <v>0</v>
      </c>
      <c r="J191" s="101">
        <v>147765648</v>
      </c>
      <c r="K191" s="101">
        <v>0</v>
      </c>
      <c r="L191" s="101">
        <v>0</v>
      </c>
      <c r="M191" s="102">
        <v>147765648</v>
      </c>
      <c r="N191" s="101">
        <v>0</v>
      </c>
      <c r="O191" s="101">
        <v>0</v>
      </c>
      <c r="P191" s="93">
        <f t="shared" si="2"/>
        <v>4.1991632482709668E-3</v>
      </c>
      <c r="Q191" s="93" t="s">
        <v>82</v>
      </c>
    </row>
    <row r="192" spans="1:17" s="94" customFormat="1">
      <c r="A192" s="91" t="s">
        <v>313</v>
      </c>
      <c r="B192" s="91" t="s">
        <v>192</v>
      </c>
      <c r="C192" s="91">
        <v>900156264</v>
      </c>
      <c r="D192" s="91" t="s">
        <v>366</v>
      </c>
      <c r="E192" s="92">
        <v>45614</v>
      </c>
      <c r="F192" s="101">
        <v>69000170</v>
      </c>
      <c r="G192" s="101">
        <v>0</v>
      </c>
      <c r="H192" s="101">
        <v>0</v>
      </c>
      <c r="I192" s="101">
        <v>0</v>
      </c>
      <c r="J192" s="101">
        <v>69000170</v>
      </c>
      <c r="K192" s="101">
        <v>0</v>
      </c>
      <c r="L192" s="101">
        <v>0</v>
      </c>
      <c r="M192" s="102">
        <v>69000170</v>
      </c>
      <c r="N192" s="101">
        <v>0</v>
      </c>
      <c r="O192" s="101">
        <v>0</v>
      </c>
      <c r="P192" s="93">
        <f t="shared" si="2"/>
        <v>1.9608277154406612E-3</v>
      </c>
      <c r="Q192" s="93" t="s">
        <v>82</v>
      </c>
    </row>
    <row r="193" spans="1:17" s="94" customFormat="1">
      <c r="A193" s="91" t="s">
        <v>313</v>
      </c>
      <c r="B193" s="91" t="s">
        <v>192</v>
      </c>
      <c r="C193" s="91">
        <v>900156264</v>
      </c>
      <c r="D193" s="91" t="s">
        <v>367</v>
      </c>
      <c r="E193" s="92">
        <v>45625</v>
      </c>
      <c r="F193" s="101">
        <v>12778723</v>
      </c>
      <c r="G193" s="101">
        <v>0</v>
      </c>
      <c r="H193" s="101">
        <v>0</v>
      </c>
      <c r="I193" s="101">
        <v>0</v>
      </c>
      <c r="J193" s="101">
        <v>12778723</v>
      </c>
      <c r="K193" s="101">
        <v>0</v>
      </c>
      <c r="L193" s="101">
        <v>0</v>
      </c>
      <c r="M193" s="102">
        <v>12778723</v>
      </c>
      <c r="N193" s="101">
        <v>0</v>
      </c>
      <c r="O193" s="101">
        <v>0</v>
      </c>
      <c r="P193" s="93">
        <f t="shared" si="2"/>
        <v>3.6314221003135255E-4</v>
      </c>
      <c r="Q193" s="93" t="s">
        <v>82</v>
      </c>
    </row>
    <row r="194" spans="1:17" s="94" customFormat="1">
      <c r="A194" s="91" t="s">
        <v>313</v>
      </c>
      <c r="B194" s="91" t="s">
        <v>192</v>
      </c>
      <c r="C194" s="91">
        <v>900156264</v>
      </c>
      <c r="D194" s="91" t="s">
        <v>368</v>
      </c>
      <c r="E194" s="92">
        <v>45629</v>
      </c>
      <c r="F194" s="101">
        <v>18499800</v>
      </c>
      <c r="G194" s="101">
        <v>0</v>
      </c>
      <c r="H194" s="101">
        <v>0</v>
      </c>
      <c r="I194" s="101">
        <v>0</v>
      </c>
      <c r="J194" s="101">
        <v>18499800</v>
      </c>
      <c r="K194" s="101">
        <v>0</v>
      </c>
      <c r="L194" s="101">
        <v>0</v>
      </c>
      <c r="M194" s="102">
        <v>18499800</v>
      </c>
      <c r="N194" s="101">
        <v>0</v>
      </c>
      <c r="O194" s="101">
        <v>0</v>
      </c>
      <c r="P194" s="93">
        <f t="shared" si="2"/>
        <v>5.257221912657482E-4</v>
      </c>
      <c r="Q194" s="93" t="s">
        <v>82</v>
      </c>
    </row>
    <row r="195" spans="1:17" s="94" customFormat="1">
      <c r="A195" s="91" t="s">
        <v>313</v>
      </c>
      <c r="B195" s="91" t="s">
        <v>192</v>
      </c>
      <c r="C195" s="91">
        <v>900156264</v>
      </c>
      <c r="D195" s="91" t="s">
        <v>369</v>
      </c>
      <c r="E195" s="92">
        <v>45629</v>
      </c>
      <c r="F195" s="101">
        <v>32711919</v>
      </c>
      <c r="G195" s="101">
        <v>0</v>
      </c>
      <c r="H195" s="101">
        <v>0</v>
      </c>
      <c r="I195" s="101">
        <v>0</v>
      </c>
      <c r="J195" s="101">
        <v>32711919</v>
      </c>
      <c r="K195" s="101">
        <v>0</v>
      </c>
      <c r="L195" s="101">
        <v>0</v>
      </c>
      <c r="M195" s="102">
        <v>32711919</v>
      </c>
      <c r="N195" s="101">
        <v>0</v>
      </c>
      <c r="O195" s="101">
        <v>0</v>
      </c>
      <c r="P195" s="93">
        <f t="shared" ref="P195:P258" si="3">+M195/$M$281</f>
        <v>9.295982517209734E-4</v>
      </c>
      <c r="Q195" s="93" t="s">
        <v>82</v>
      </c>
    </row>
    <row r="196" spans="1:17" s="94" customFormat="1">
      <c r="A196" s="91" t="s">
        <v>313</v>
      </c>
      <c r="B196" s="91" t="s">
        <v>192</v>
      </c>
      <c r="C196" s="91">
        <v>900156264</v>
      </c>
      <c r="D196" s="91" t="s">
        <v>370</v>
      </c>
      <c r="E196" s="92">
        <v>45637</v>
      </c>
      <c r="F196" s="101">
        <v>35940821</v>
      </c>
      <c r="G196" s="101">
        <v>0</v>
      </c>
      <c r="H196" s="101">
        <v>0</v>
      </c>
      <c r="I196" s="101">
        <v>0</v>
      </c>
      <c r="J196" s="101">
        <v>35940821</v>
      </c>
      <c r="K196" s="101">
        <v>0</v>
      </c>
      <c r="L196" s="101">
        <v>0</v>
      </c>
      <c r="M196" s="102">
        <v>35940821</v>
      </c>
      <c r="N196" s="101">
        <v>0</v>
      </c>
      <c r="O196" s="101">
        <v>0</v>
      </c>
      <c r="P196" s="93">
        <f t="shared" si="3"/>
        <v>1.0213562942307495E-3</v>
      </c>
      <c r="Q196" s="93" t="s">
        <v>82</v>
      </c>
    </row>
    <row r="197" spans="1:17" s="94" customFormat="1">
      <c r="A197" s="91" t="s">
        <v>313</v>
      </c>
      <c r="B197" s="91" t="s">
        <v>192</v>
      </c>
      <c r="C197" s="91">
        <v>900156264</v>
      </c>
      <c r="D197" s="91" t="s">
        <v>371</v>
      </c>
      <c r="E197" s="92">
        <v>45642</v>
      </c>
      <c r="F197" s="101">
        <v>164573365</v>
      </c>
      <c r="G197" s="101">
        <v>0</v>
      </c>
      <c r="H197" s="101">
        <v>0</v>
      </c>
      <c r="I197" s="101">
        <v>0</v>
      </c>
      <c r="J197" s="101">
        <v>164573365</v>
      </c>
      <c r="K197" s="101">
        <v>0</v>
      </c>
      <c r="L197" s="101">
        <v>0</v>
      </c>
      <c r="M197" s="102">
        <v>164573365</v>
      </c>
      <c r="N197" s="101">
        <v>0</v>
      </c>
      <c r="O197" s="101">
        <v>0</v>
      </c>
      <c r="P197" s="93">
        <f t="shared" si="3"/>
        <v>4.6768002936127843E-3</v>
      </c>
      <c r="Q197" s="93" t="s">
        <v>82</v>
      </c>
    </row>
    <row r="198" spans="1:17" s="94" customFormat="1">
      <c r="A198" s="91" t="s">
        <v>313</v>
      </c>
      <c r="B198" s="91" t="s">
        <v>192</v>
      </c>
      <c r="C198" s="91">
        <v>900156264</v>
      </c>
      <c r="D198" s="91" t="s">
        <v>372</v>
      </c>
      <c r="E198" s="92">
        <v>45659</v>
      </c>
      <c r="F198" s="101">
        <v>541511759</v>
      </c>
      <c r="G198" s="101">
        <v>0</v>
      </c>
      <c r="H198" s="101">
        <v>0</v>
      </c>
      <c r="I198" s="101">
        <v>541511759</v>
      </c>
      <c r="J198" s="101">
        <v>0</v>
      </c>
      <c r="K198" s="101">
        <v>0</v>
      </c>
      <c r="L198" s="101">
        <v>0</v>
      </c>
      <c r="M198" s="102">
        <v>541511759</v>
      </c>
      <c r="N198" s="101">
        <v>0</v>
      </c>
      <c r="O198" s="101">
        <v>0</v>
      </c>
      <c r="P198" s="93">
        <f t="shared" si="3"/>
        <v>1.5388531148317806E-2</v>
      </c>
      <c r="Q198" s="93" t="s">
        <v>82</v>
      </c>
    </row>
    <row r="199" spans="1:17" s="94" customFormat="1">
      <c r="A199" s="91" t="s">
        <v>313</v>
      </c>
      <c r="B199" s="91" t="s">
        <v>192</v>
      </c>
      <c r="C199" s="91">
        <v>900156264</v>
      </c>
      <c r="D199" s="91" t="s">
        <v>373</v>
      </c>
      <c r="E199" s="92">
        <v>45671</v>
      </c>
      <c r="F199" s="101">
        <v>576351634</v>
      </c>
      <c r="G199" s="101">
        <v>0</v>
      </c>
      <c r="H199" s="101">
        <v>0</v>
      </c>
      <c r="I199" s="101">
        <v>576351634</v>
      </c>
      <c r="J199" s="101">
        <v>0</v>
      </c>
      <c r="K199" s="101">
        <v>0</v>
      </c>
      <c r="L199" s="101">
        <v>0</v>
      </c>
      <c r="M199" s="102">
        <v>576351634</v>
      </c>
      <c r="N199" s="101">
        <v>0</v>
      </c>
      <c r="O199" s="101">
        <v>0</v>
      </c>
      <c r="P199" s="93">
        <f t="shared" si="3"/>
        <v>1.637860106412364E-2</v>
      </c>
      <c r="Q199" s="93" t="s">
        <v>82</v>
      </c>
    </row>
    <row r="200" spans="1:17" s="94" customFormat="1">
      <c r="A200" s="91" t="s">
        <v>313</v>
      </c>
      <c r="B200" s="91" t="s">
        <v>212</v>
      </c>
      <c r="C200" s="91">
        <v>900298372</v>
      </c>
      <c r="D200" s="91" t="s">
        <v>374</v>
      </c>
      <c r="E200" s="92">
        <v>45635</v>
      </c>
      <c r="F200" s="101">
        <v>203037208</v>
      </c>
      <c r="G200" s="101">
        <v>0</v>
      </c>
      <c r="H200" s="101">
        <v>0</v>
      </c>
      <c r="I200" s="101">
        <v>0</v>
      </c>
      <c r="J200" s="101">
        <v>0</v>
      </c>
      <c r="K200" s="101">
        <v>0</v>
      </c>
      <c r="L200" s="101">
        <v>0</v>
      </c>
      <c r="M200" s="102">
        <v>0</v>
      </c>
      <c r="N200" s="101">
        <v>203037208</v>
      </c>
      <c r="O200" s="101">
        <v>0</v>
      </c>
      <c r="P200" s="93">
        <f t="shared" si="3"/>
        <v>0</v>
      </c>
      <c r="Q200" s="93" t="s">
        <v>82</v>
      </c>
    </row>
    <row r="201" spans="1:17" s="94" customFormat="1">
      <c r="A201" s="91" t="s">
        <v>313</v>
      </c>
      <c r="B201" s="91" t="s">
        <v>212</v>
      </c>
      <c r="C201" s="91">
        <v>900298372</v>
      </c>
      <c r="D201" s="91" t="s">
        <v>375</v>
      </c>
      <c r="E201" s="92">
        <v>45685</v>
      </c>
      <c r="F201" s="101">
        <v>78041201</v>
      </c>
      <c r="G201" s="101">
        <v>0</v>
      </c>
      <c r="H201" s="101">
        <v>0</v>
      </c>
      <c r="I201" s="101">
        <v>78041201</v>
      </c>
      <c r="J201" s="101">
        <v>0</v>
      </c>
      <c r="K201" s="101">
        <v>0</v>
      </c>
      <c r="L201" s="101">
        <v>0</v>
      </c>
      <c r="M201" s="102">
        <v>78041201</v>
      </c>
      <c r="N201" s="101">
        <v>0</v>
      </c>
      <c r="O201" s="101">
        <v>0</v>
      </c>
      <c r="P201" s="93">
        <f t="shared" si="3"/>
        <v>2.2177532296960346E-3</v>
      </c>
      <c r="Q201" s="93" t="s">
        <v>82</v>
      </c>
    </row>
    <row r="202" spans="1:17" s="94" customFormat="1">
      <c r="A202" s="91" t="s">
        <v>313</v>
      </c>
      <c r="B202" s="91" t="s">
        <v>212</v>
      </c>
      <c r="C202" s="91">
        <v>900298372</v>
      </c>
      <c r="D202" s="91" t="s">
        <v>376</v>
      </c>
      <c r="E202" s="92">
        <v>45700</v>
      </c>
      <c r="F202" s="101">
        <v>115896336</v>
      </c>
      <c r="G202" s="101">
        <v>0</v>
      </c>
      <c r="H202" s="101">
        <v>115896336</v>
      </c>
      <c r="I202" s="101">
        <v>0</v>
      </c>
      <c r="J202" s="101">
        <v>0</v>
      </c>
      <c r="K202" s="101">
        <v>0</v>
      </c>
      <c r="L202" s="101">
        <v>0</v>
      </c>
      <c r="M202" s="102">
        <v>115896336</v>
      </c>
      <c r="N202" s="101">
        <v>0</v>
      </c>
      <c r="O202" s="101">
        <v>0</v>
      </c>
      <c r="P202" s="93">
        <f t="shared" si="3"/>
        <v>3.2935099688424425E-3</v>
      </c>
      <c r="Q202" s="93" t="s">
        <v>82</v>
      </c>
    </row>
    <row r="203" spans="1:17" s="94" customFormat="1">
      <c r="A203" s="91" t="s">
        <v>313</v>
      </c>
      <c r="B203" s="91" t="s">
        <v>212</v>
      </c>
      <c r="C203" s="91">
        <v>900298372</v>
      </c>
      <c r="D203" s="91" t="s">
        <v>377</v>
      </c>
      <c r="E203" s="92">
        <v>45705</v>
      </c>
      <c r="F203" s="101">
        <v>451053326</v>
      </c>
      <c r="G203" s="101">
        <v>0</v>
      </c>
      <c r="H203" s="101">
        <v>451053326</v>
      </c>
      <c r="I203" s="101">
        <v>0</v>
      </c>
      <c r="J203" s="101">
        <v>0</v>
      </c>
      <c r="K203" s="101">
        <v>0</v>
      </c>
      <c r="L203" s="101">
        <v>0</v>
      </c>
      <c r="M203" s="102">
        <v>451053326</v>
      </c>
      <c r="N203" s="101">
        <v>0</v>
      </c>
      <c r="O203" s="101">
        <v>0</v>
      </c>
      <c r="P203" s="93">
        <f t="shared" si="3"/>
        <v>1.2817908459681936E-2</v>
      </c>
      <c r="Q203" s="93" t="s">
        <v>82</v>
      </c>
    </row>
    <row r="204" spans="1:17" s="94" customFormat="1">
      <c r="A204" s="91" t="s">
        <v>313</v>
      </c>
      <c r="B204" s="91" t="s">
        <v>212</v>
      </c>
      <c r="C204" s="91">
        <v>900298372</v>
      </c>
      <c r="D204" s="91" t="s">
        <v>378</v>
      </c>
      <c r="E204" s="92">
        <v>45713</v>
      </c>
      <c r="F204" s="101">
        <v>35075978</v>
      </c>
      <c r="G204" s="101">
        <v>0</v>
      </c>
      <c r="H204" s="101">
        <v>35075978</v>
      </c>
      <c r="I204" s="101">
        <v>0</v>
      </c>
      <c r="J204" s="101">
        <v>0</v>
      </c>
      <c r="K204" s="101">
        <v>0</v>
      </c>
      <c r="L204" s="101">
        <v>0</v>
      </c>
      <c r="M204" s="102">
        <v>35075978</v>
      </c>
      <c r="N204" s="101">
        <v>0</v>
      </c>
      <c r="O204" s="101">
        <v>0</v>
      </c>
      <c r="P204" s="93">
        <f t="shared" si="3"/>
        <v>9.9677942545050094E-4</v>
      </c>
      <c r="Q204" s="93" t="s">
        <v>82</v>
      </c>
    </row>
    <row r="205" spans="1:17" s="94" customFormat="1">
      <c r="A205" s="91" t="s">
        <v>313</v>
      </c>
      <c r="B205" s="91" t="s">
        <v>379</v>
      </c>
      <c r="C205" s="91">
        <v>900604350</v>
      </c>
      <c r="D205" s="91" t="s">
        <v>380</v>
      </c>
      <c r="E205" s="92">
        <v>45705</v>
      </c>
      <c r="F205" s="101">
        <v>18446056.420000002</v>
      </c>
      <c r="G205" s="101">
        <v>0</v>
      </c>
      <c r="H205" s="101">
        <v>18446056.420000002</v>
      </c>
      <c r="I205" s="101">
        <v>0</v>
      </c>
      <c r="J205" s="101">
        <v>0</v>
      </c>
      <c r="K205" s="101">
        <v>0</v>
      </c>
      <c r="L205" s="101">
        <v>0</v>
      </c>
      <c r="M205" s="102">
        <v>18446056.420000002</v>
      </c>
      <c r="N205" s="101">
        <v>0</v>
      </c>
      <c r="O205" s="101">
        <v>0</v>
      </c>
      <c r="P205" s="93">
        <f t="shared" si="3"/>
        <v>5.2419492109828344E-4</v>
      </c>
      <c r="Q205" s="93"/>
    </row>
    <row r="206" spans="1:17" s="94" customFormat="1">
      <c r="A206" s="91" t="s">
        <v>313</v>
      </c>
      <c r="B206" s="91" t="s">
        <v>237</v>
      </c>
      <c r="C206" s="91">
        <v>901543761</v>
      </c>
      <c r="D206" s="91" t="s">
        <v>381</v>
      </c>
      <c r="E206" s="92">
        <v>45534</v>
      </c>
      <c r="F206" s="101">
        <v>316200</v>
      </c>
      <c r="G206" s="101">
        <v>0</v>
      </c>
      <c r="H206" s="101">
        <v>0</v>
      </c>
      <c r="I206" s="101">
        <v>0</v>
      </c>
      <c r="J206" s="101">
        <v>0</v>
      </c>
      <c r="K206" s="101">
        <v>316200</v>
      </c>
      <c r="L206" s="101">
        <v>0</v>
      </c>
      <c r="M206" s="102">
        <v>316200</v>
      </c>
      <c r="N206" s="101">
        <v>0</v>
      </c>
      <c r="O206" s="101">
        <v>0</v>
      </c>
      <c r="P206" s="93">
        <f t="shared" si="3"/>
        <v>8.9856840008124187E-6</v>
      </c>
      <c r="Q206" s="93"/>
    </row>
    <row r="207" spans="1:17" s="94" customFormat="1">
      <c r="A207" s="91" t="s">
        <v>313</v>
      </c>
      <c r="B207" s="91" t="s">
        <v>237</v>
      </c>
      <c r="C207" s="91">
        <v>901543761</v>
      </c>
      <c r="D207" s="91" t="s">
        <v>382</v>
      </c>
      <c r="E207" s="92">
        <v>45546</v>
      </c>
      <c r="F207" s="101">
        <v>59973</v>
      </c>
      <c r="G207" s="101">
        <v>0</v>
      </c>
      <c r="H207" s="101">
        <v>0</v>
      </c>
      <c r="I207" s="101">
        <v>0</v>
      </c>
      <c r="J207" s="101">
        <v>0</v>
      </c>
      <c r="K207" s="101">
        <v>59973</v>
      </c>
      <c r="L207" s="101">
        <v>0</v>
      </c>
      <c r="M207" s="102">
        <v>59973</v>
      </c>
      <c r="N207" s="101">
        <v>0</v>
      </c>
      <c r="O207" s="101">
        <v>0</v>
      </c>
      <c r="P207" s="93">
        <f t="shared" si="3"/>
        <v>1.7042960992432739E-6</v>
      </c>
      <c r="Q207" s="93"/>
    </row>
    <row r="208" spans="1:17" s="94" customFormat="1">
      <c r="A208" s="91" t="s">
        <v>383</v>
      </c>
      <c r="B208" s="91" t="s">
        <v>384</v>
      </c>
      <c r="C208" s="91">
        <v>860002184</v>
      </c>
      <c r="D208" s="91" t="s">
        <v>385</v>
      </c>
      <c r="E208" s="92">
        <v>45644</v>
      </c>
      <c r="F208" s="101">
        <v>132718</v>
      </c>
      <c r="G208" s="101">
        <v>0</v>
      </c>
      <c r="H208" s="101">
        <v>0</v>
      </c>
      <c r="I208" s="101">
        <v>0</v>
      </c>
      <c r="J208" s="101">
        <v>132718</v>
      </c>
      <c r="K208" s="101">
        <v>0</v>
      </c>
      <c r="L208" s="101">
        <v>0</v>
      </c>
      <c r="M208" s="102">
        <v>132718</v>
      </c>
      <c r="N208" s="101">
        <v>0</v>
      </c>
      <c r="O208" s="101">
        <v>0</v>
      </c>
      <c r="P208" s="93">
        <f t="shared" si="3"/>
        <v>3.771543356166422E-6</v>
      </c>
      <c r="Q208" s="93"/>
    </row>
    <row r="209" spans="1:17" s="94" customFormat="1">
      <c r="A209" s="91" t="s">
        <v>383</v>
      </c>
      <c r="B209" s="91" t="s">
        <v>384</v>
      </c>
      <c r="C209" s="91">
        <v>860002184</v>
      </c>
      <c r="D209" s="91" t="s">
        <v>386</v>
      </c>
      <c r="E209" s="92">
        <v>45686</v>
      </c>
      <c r="F209" s="101">
        <v>71500</v>
      </c>
      <c r="G209" s="101">
        <v>0</v>
      </c>
      <c r="H209" s="101">
        <v>0</v>
      </c>
      <c r="I209" s="101">
        <v>71500</v>
      </c>
      <c r="J209" s="101">
        <v>0</v>
      </c>
      <c r="K209" s="101">
        <v>0</v>
      </c>
      <c r="L209" s="101">
        <v>0</v>
      </c>
      <c r="M209" s="102">
        <v>71500</v>
      </c>
      <c r="N209" s="101">
        <v>0</v>
      </c>
      <c r="O209" s="101">
        <v>0</v>
      </c>
      <c r="P209" s="93">
        <f t="shared" si="3"/>
        <v>2.03186719183456E-6</v>
      </c>
      <c r="Q209" s="93"/>
    </row>
    <row r="210" spans="1:17" s="94" customFormat="1">
      <c r="A210" s="91" t="s">
        <v>383</v>
      </c>
      <c r="B210" s="91" t="s">
        <v>384</v>
      </c>
      <c r="C210" s="91">
        <v>860002184</v>
      </c>
      <c r="D210" s="91" t="s">
        <v>387</v>
      </c>
      <c r="E210" s="92">
        <v>45716</v>
      </c>
      <c r="F210" s="101">
        <v>223100</v>
      </c>
      <c r="G210" s="101">
        <v>0</v>
      </c>
      <c r="H210" s="101">
        <v>0</v>
      </c>
      <c r="I210" s="101">
        <v>0</v>
      </c>
      <c r="J210" s="101">
        <v>0</v>
      </c>
      <c r="K210" s="101">
        <v>0</v>
      </c>
      <c r="L210" s="101">
        <v>0</v>
      </c>
      <c r="M210" s="102">
        <v>0</v>
      </c>
      <c r="N210" s="101">
        <v>223100</v>
      </c>
      <c r="O210" s="101">
        <v>0</v>
      </c>
      <c r="P210" s="93">
        <f t="shared" si="3"/>
        <v>0</v>
      </c>
      <c r="Q210" s="93"/>
    </row>
    <row r="211" spans="1:17" s="94" customFormat="1">
      <c r="A211" s="91" t="s">
        <v>383</v>
      </c>
      <c r="B211" s="91" t="s">
        <v>388</v>
      </c>
      <c r="C211" s="91">
        <v>860002400</v>
      </c>
      <c r="D211" s="91" t="s">
        <v>389</v>
      </c>
      <c r="E211" s="92">
        <v>45526</v>
      </c>
      <c r="F211" s="101">
        <v>71500</v>
      </c>
      <c r="G211" s="101">
        <v>0</v>
      </c>
      <c r="H211" s="101">
        <v>0</v>
      </c>
      <c r="I211" s="101">
        <v>0</v>
      </c>
      <c r="J211" s="101">
        <v>0</v>
      </c>
      <c r="K211" s="101">
        <v>71500</v>
      </c>
      <c r="L211" s="101">
        <v>0</v>
      </c>
      <c r="M211" s="102">
        <v>71500</v>
      </c>
      <c r="N211" s="101">
        <v>0</v>
      </c>
      <c r="O211" s="101">
        <v>0</v>
      </c>
      <c r="P211" s="93">
        <f t="shared" si="3"/>
        <v>2.03186719183456E-6</v>
      </c>
      <c r="Q211" s="93"/>
    </row>
    <row r="212" spans="1:17" s="94" customFormat="1">
      <c r="A212" s="91" t="s">
        <v>383</v>
      </c>
      <c r="B212" s="91" t="s">
        <v>390</v>
      </c>
      <c r="C212" s="91">
        <v>860002400</v>
      </c>
      <c r="D212" s="91" t="s">
        <v>391</v>
      </c>
      <c r="E212" s="92">
        <v>45642</v>
      </c>
      <c r="F212" s="101">
        <v>1184909</v>
      </c>
      <c r="G212" s="101">
        <v>0</v>
      </c>
      <c r="H212" s="101">
        <v>0</v>
      </c>
      <c r="I212" s="101">
        <v>0</v>
      </c>
      <c r="J212" s="101">
        <v>1184909</v>
      </c>
      <c r="K212" s="101">
        <v>0</v>
      </c>
      <c r="L212" s="101">
        <v>0</v>
      </c>
      <c r="M212" s="102">
        <v>1184909</v>
      </c>
      <c r="N212" s="101">
        <v>0</v>
      </c>
      <c r="O212" s="101">
        <v>0</v>
      </c>
      <c r="P212" s="93">
        <f t="shared" si="3"/>
        <v>3.3672415698034919E-5</v>
      </c>
      <c r="Q212" s="93"/>
    </row>
    <row r="213" spans="1:17" s="94" customFormat="1">
      <c r="A213" s="91" t="s">
        <v>383</v>
      </c>
      <c r="B213" s="91" t="s">
        <v>390</v>
      </c>
      <c r="C213" s="91">
        <v>860002400</v>
      </c>
      <c r="D213" s="91" t="s">
        <v>392</v>
      </c>
      <c r="E213" s="92">
        <v>45649</v>
      </c>
      <c r="F213" s="101">
        <v>71500</v>
      </c>
      <c r="G213" s="101">
        <v>0</v>
      </c>
      <c r="H213" s="101">
        <v>0</v>
      </c>
      <c r="I213" s="101">
        <v>0</v>
      </c>
      <c r="J213" s="101">
        <v>71500</v>
      </c>
      <c r="K213" s="101">
        <v>0</v>
      </c>
      <c r="L213" s="101">
        <v>0</v>
      </c>
      <c r="M213" s="102">
        <v>71500</v>
      </c>
      <c r="N213" s="101">
        <v>0</v>
      </c>
      <c r="O213" s="101">
        <v>0</v>
      </c>
      <c r="P213" s="93">
        <f t="shared" si="3"/>
        <v>2.03186719183456E-6</v>
      </c>
      <c r="Q213" s="93"/>
    </row>
    <row r="214" spans="1:17" s="94" customFormat="1">
      <c r="A214" s="91" t="s">
        <v>383</v>
      </c>
      <c r="B214" s="91" t="s">
        <v>390</v>
      </c>
      <c r="C214" s="91">
        <v>860002400</v>
      </c>
      <c r="D214" s="91" t="s">
        <v>393</v>
      </c>
      <c r="E214" s="92">
        <v>45714</v>
      </c>
      <c r="F214" s="101">
        <v>1484215</v>
      </c>
      <c r="G214" s="101">
        <v>0</v>
      </c>
      <c r="H214" s="101">
        <v>0</v>
      </c>
      <c r="I214" s="101">
        <v>0</v>
      </c>
      <c r="J214" s="101">
        <v>0</v>
      </c>
      <c r="K214" s="101">
        <v>0</v>
      </c>
      <c r="L214" s="101">
        <v>0</v>
      </c>
      <c r="M214" s="102">
        <v>0</v>
      </c>
      <c r="N214" s="101">
        <v>1484215</v>
      </c>
      <c r="O214" s="101">
        <v>0</v>
      </c>
      <c r="P214" s="93">
        <f t="shared" si="3"/>
        <v>0</v>
      </c>
      <c r="Q214" s="93"/>
    </row>
    <row r="215" spans="1:17" s="94" customFormat="1">
      <c r="A215" s="91" t="s">
        <v>383</v>
      </c>
      <c r="B215" s="91" t="s">
        <v>390</v>
      </c>
      <c r="C215" s="91">
        <v>860002400</v>
      </c>
      <c r="D215" s="91" t="s">
        <v>394</v>
      </c>
      <c r="E215" s="92">
        <v>45716</v>
      </c>
      <c r="F215" s="101">
        <v>199326</v>
      </c>
      <c r="G215" s="101">
        <v>0</v>
      </c>
      <c r="H215" s="101">
        <v>0</v>
      </c>
      <c r="I215" s="101">
        <v>0</v>
      </c>
      <c r="J215" s="101">
        <v>0</v>
      </c>
      <c r="K215" s="101">
        <v>0</v>
      </c>
      <c r="L215" s="101">
        <v>0</v>
      </c>
      <c r="M215" s="102">
        <v>0</v>
      </c>
      <c r="N215" s="101">
        <v>199326</v>
      </c>
      <c r="O215" s="101">
        <v>0</v>
      </c>
      <c r="P215" s="93">
        <f t="shared" si="3"/>
        <v>0</v>
      </c>
      <c r="Q215" s="93"/>
    </row>
    <row r="216" spans="1:17" s="94" customFormat="1">
      <c r="A216" s="91" t="s">
        <v>383</v>
      </c>
      <c r="B216" s="91" t="s">
        <v>390</v>
      </c>
      <c r="C216" s="91">
        <v>860002400</v>
      </c>
      <c r="D216" s="91" t="s">
        <v>395</v>
      </c>
      <c r="E216" s="92">
        <v>45716</v>
      </c>
      <c r="F216" s="101">
        <v>766168</v>
      </c>
      <c r="G216" s="101">
        <v>0</v>
      </c>
      <c r="H216" s="101">
        <v>0</v>
      </c>
      <c r="I216" s="101">
        <v>0</v>
      </c>
      <c r="J216" s="101">
        <v>0</v>
      </c>
      <c r="K216" s="101">
        <v>0</v>
      </c>
      <c r="L216" s="101">
        <v>0</v>
      </c>
      <c r="M216" s="102">
        <v>0</v>
      </c>
      <c r="N216" s="101">
        <v>766168</v>
      </c>
      <c r="O216" s="101">
        <v>0</v>
      </c>
      <c r="P216" s="93">
        <f t="shared" si="3"/>
        <v>0</v>
      </c>
      <c r="Q216" s="93"/>
    </row>
    <row r="217" spans="1:17" s="94" customFormat="1">
      <c r="A217" s="91" t="s">
        <v>383</v>
      </c>
      <c r="B217" s="91" t="s">
        <v>396</v>
      </c>
      <c r="C217" s="91">
        <v>860009578</v>
      </c>
      <c r="D217" s="91" t="s">
        <v>397</v>
      </c>
      <c r="E217" s="92">
        <v>45602</v>
      </c>
      <c r="F217" s="101">
        <v>64692.28</v>
      </c>
      <c r="G217" s="101">
        <v>0</v>
      </c>
      <c r="H217" s="101">
        <v>0</v>
      </c>
      <c r="I217" s="101">
        <v>0</v>
      </c>
      <c r="J217" s="101">
        <v>64692.28</v>
      </c>
      <c r="K217" s="101">
        <v>0</v>
      </c>
      <c r="L217" s="101">
        <v>0</v>
      </c>
      <c r="M217" s="102">
        <v>64692.28</v>
      </c>
      <c r="N217" s="101">
        <v>0</v>
      </c>
      <c r="O217" s="101">
        <v>0</v>
      </c>
      <c r="P217" s="93">
        <f t="shared" si="3"/>
        <v>1.8384072908667843E-6</v>
      </c>
      <c r="Q217" s="93"/>
    </row>
    <row r="218" spans="1:17" s="94" customFormat="1">
      <c r="A218" s="91" t="s">
        <v>383</v>
      </c>
      <c r="B218" s="91" t="s">
        <v>398</v>
      </c>
      <c r="C218" s="91">
        <v>860028415</v>
      </c>
      <c r="D218" s="91" t="s">
        <v>399</v>
      </c>
      <c r="E218" s="92">
        <v>45432</v>
      </c>
      <c r="F218" s="101">
        <v>589364</v>
      </c>
      <c r="G218" s="101">
        <v>0</v>
      </c>
      <c r="H218" s="101">
        <v>0</v>
      </c>
      <c r="I218" s="101">
        <v>0</v>
      </c>
      <c r="J218" s="101">
        <v>0</v>
      </c>
      <c r="K218" s="101">
        <v>589364</v>
      </c>
      <c r="L218" s="101">
        <v>0</v>
      </c>
      <c r="M218" s="102">
        <v>589364</v>
      </c>
      <c r="N218" s="101">
        <v>0</v>
      </c>
      <c r="O218" s="101">
        <v>0</v>
      </c>
      <c r="P218" s="93">
        <f t="shared" si="3"/>
        <v>1.6748382876201172E-5</v>
      </c>
      <c r="Q218" s="93"/>
    </row>
    <row r="219" spans="1:17" s="94" customFormat="1">
      <c r="A219" s="91" t="s">
        <v>383</v>
      </c>
      <c r="B219" s="91" t="s">
        <v>400</v>
      </c>
      <c r="C219" s="91">
        <v>860037013</v>
      </c>
      <c r="D219" s="91" t="s">
        <v>401</v>
      </c>
      <c r="E219" s="92">
        <v>45531</v>
      </c>
      <c r="F219" s="101">
        <v>2755</v>
      </c>
      <c r="G219" s="101">
        <v>0</v>
      </c>
      <c r="H219" s="101">
        <v>0</v>
      </c>
      <c r="I219" s="101">
        <v>0</v>
      </c>
      <c r="J219" s="101">
        <v>0</v>
      </c>
      <c r="K219" s="101">
        <v>2755</v>
      </c>
      <c r="L219" s="101">
        <v>0</v>
      </c>
      <c r="M219" s="102">
        <v>2755</v>
      </c>
      <c r="N219" s="101">
        <v>0</v>
      </c>
      <c r="O219" s="101">
        <v>0</v>
      </c>
      <c r="P219" s="93">
        <f t="shared" si="3"/>
        <v>7.8290826762296685E-8</v>
      </c>
      <c r="Q219" s="93"/>
    </row>
    <row r="220" spans="1:17" s="94" customFormat="1">
      <c r="A220" s="91" t="s">
        <v>383</v>
      </c>
      <c r="B220" s="91" t="s">
        <v>402</v>
      </c>
      <c r="C220" s="91">
        <v>860524654</v>
      </c>
      <c r="D220" s="91" t="s">
        <v>403</v>
      </c>
      <c r="E220" s="92">
        <v>45527</v>
      </c>
      <c r="F220" s="101">
        <v>170702</v>
      </c>
      <c r="G220" s="101">
        <v>0</v>
      </c>
      <c r="H220" s="101">
        <v>0</v>
      </c>
      <c r="I220" s="101">
        <v>0</v>
      </c>
      <c r="J220" s="101">
        <v>0</v>
      </c>
      <c r="K220" s="101">
        <v>42025</v>
      </c>
      <c r="L220" s="101">
        <v>0</v>
      </c>
      <c r="M220" s="102">
        <v>42025</v>
      </c>
      <c r="N220" s="101">
        <v>128677</v>
      </c>
      <c r="O220" s="101">
        <v>0</v>
      </c>
      <c r="P220" s="93">
        <f t="shared" si="3"/>
        <v>1.1942548075083551E-6</v>
      </c>
      <c r="Q220" s="93"/>
    </row>
    <row r="221" spans="1:17" s="94" customFormat="1">
      <c r="A221" s="91" t="s">
        <v>383</v>
      </c>
      <c r="B221" s="91" t="s">
        <v>402</v>
      </c>
      <c r="C221" s="91">
        <v>860524654</v>
      </c>
      <c r="D221" s="91" t="s">
        <v>404</v>
      </c>
      <c r="E221" s="92">
        <v>45702</v>
      </c>
      <c r="F221" s="101">
        <v>200700</v>
      </c>
      <c r="G221" s="101">
        <v>0</v>
      </c>
      <c r="H221" s="101">
        <v>0</v>
      </c>
      <c r="I221" s="101">
        <v>0</v>
      </c>
      <c r="J221" s="101">
        <v>0</v>
      </c>
      <c r="K221" s="101">
        <v>0</v>
      </c>
      <c r="L221" s="101">
        <v>0</v>
      </c>
      <c r="M221" s="102">
        <v>0</v>
      </c>
      <c r="N221" s="101">
        <v>200700</v>
      </c>
      <c r="O221" s="101">
        <v>0</v>
      </c>
      <c r="P221" s="93">
        <f t="shared" si="3"/>
        <v>0</v>
      </c>
      <c r="Q221" s="93"/>
    </row>
    <row r="222" spans="1:17" s="94" customFormat="1">
      <c r="A222" s="91" t="s">
        <v>383</v>
      </c>
      <c r="B222" s="91" t="s">
        <v>402</v>
      </c>
      <c r="C222" s="91">
        <v>860524654</v>
      </c>
      <c r="D222" s="91" t="s">
        <v>405</v>
      </c>
      <c r="E222" s="92">
        <v>45708</v>
      </c>
      <c r="F222" s="101">
        <v>57200</v>
      </c>
      <c r="G222" s="101">
        <v>0</v>
      </c>
      <c r="H222" s="101">
        <v>57200</v>
      </c>
      <c r="I222" s="101">
        <v>0</v>
      </c>
      <c r="J222" s="101">
        <v>0</v>
      </c>
      <c r="K222" s="101">
        <v>0</v>
      </c>
      <c r="L222" s="101">
        <v>0</v>
      </c>
      <c r="M222" s="102">
        <v>57200</v>
      </c>
      <c r="N222" s="101">
        <v>0</v>
      </c>
      <c r="O222" s="101">
        <v>0</v>
      </c>
      <c r="P222" s="93">
        <f t="shared" si="3"/>
        <v>1.6254937534676482E-6</v>
      </c>
      <c r="Q222" s="93"/>
    </row>
    <row r="223" spans="1:17" s="94" customFormat="1">
      <c r="A223" s="91" t="s">
        <v>383</v>
      </c>
      <c r="B223" s="91" t="s">
        <v>406</v>
      </c>
      <c r="C223" s="91">
        <v>890903407</v>
      </c>
      <c r="D223" s="91" t="s">
        <v>407</v>
      </c>
      <c r="E223" s="92">
        <v>45324</v>
      </c>
      <c r="F223" s="101">
        <v>73925</v>
      </c>
      <c r="G223" s="101">
        <v>0</v>
      </c>
      <c r="H223" s="101">
        <v>0</v>
      </c>
      <c r="I223" s="101">
        <v>0</v>
      </c>
      <c r="J223" s="101">
        <v>0</v>
      </c>
      <c r="K223" s="101">
        <v>0</v>
      </c>
      <c r="L223" s="101">
        <v>73925</v>
      </c>
      <c r="M223" s="102">
        <v>73925</v>
      </c>
      <c r="N223" s="101">
        <v>0</v>
      </c>
      <c r="O223" s="101">
        <v>0</v>
      </c>
      <c r="P223" s="93">
        <f t="shared" si="3"/>
        <v>2.1007801700191588E-6</v>
      </c>
      <c r="Q223" s="93"/>
    </row>
    <row r="224" spans="1:17" s="94" customFormat="1">
      <c r="A224" s="91" t="s">
        <v>383</v>
      </c>
      <c r="B224" s="91" t="s">
        <v>408</v>
      </c>
      <c r="C224" s="91">
        <v>890903407</v>
      </c>
      <c r="D224" s="91" t="s">
        <v>409</v>
      </c>
      <c r="E224" s="92">
        <v>45520</v>
      </c>
      <c r="F224" s="101">
        <v>568364</v>
      </c>
      <c r="G224" s="101">
        <v>0</v>
      </c>
      <c r="H224" s="101">
        <v>0</v>
      </c>
      <c r="I224" s="101">
        <v>0</v>
      </c>
      <c r="J224" s="101">
        <v>0</v>
      </c>
      <c r="K224" s="101">
        <v>568364</v>
      </c>
      <c r="L224" s="101">
        <v>0</v>
      </c>
      <c r="M224" s="102">
        <v>568364</v>
      </c>
      <c r="N224" s="101">
        <v>0</v>
      </c>
      <c r="O224" s="101">
        <v>0</v>
      </c>
      <c r="P224" s="93">
        <f t="shared" si="3"/>
        <v>1.6151610693984028E-5</v>
      </c>
      <c r="Q224" s="93"/>
    </row>
    <row r="225" spans="1:17" s="94" customFormat="1">
      <c r="A225" s="91" t="s">
        <v>383</v>
      </c>
      <c r="B225" s="91" t="s">
        <v>408</v>
      </c>
      <c r="C225" s="91">
        <v>890903407</v>
      </c>
      <c r="D225" s="91" t="s">
        <v>410</v>
      </c>
      <c r="E225" s="92">
        <v>45679</v>
      </c>
      <c r="F225" s="101">
        <v>74204</v>
      </c>
      <c r="G225" s="101">
        <v>0</v>
      </c>
      <c r="H225" s="101">
        <v>0</v>
      </c>
      <c r="I225" s="101">
        <v>74204</v>
      </c>
      <c r="J225" s="101">
        <v>0</v>
      </c>
      <c r="K225" s="101">
        <v>0</v>
      </c>
      <c r="L225" s="101">
        <v>0</v>
      </c>
      <c r="M225" s="102">
        <v>74204</v>
      </c>
      <c r="N225" s="101">
        <v>0</v>
      </c>
      <c r="O225" s="101">
        <v>0</v>
      </c>
      <c r="P225" s="93">
        <f t="shared" si="3"/>
        <v>2.108708714725758E-6</v>
      </c>
      <c r="Q225" s="93"/>
    </row>
    <row r="226" spans="1:17" s="94" customFormat="1">
      <c r="A226" s="91" t="s">
        <v>383</v>
      </c>
      <c r="B226" s="91" t="s">
        <v>411</v>
      </c>
      <c r="C226" s="91">
        <v>891700037</v>
      </c>
      <c r="D226" s="91" t="s">
        <v>412</v>
      </c>
      <c r="E226" s="92">
        <v>45603</v>
      </c>
      <c r="F226" s="101">
        <v>166649.73000000001</v>
      </c>
      <c r="G226" s="101">
        <v>0</v>
      </c>
      <c r="H226" s="101">
        <v>0</v>
      </c>
      <c r="I226" s="101">
        <v>0</v>
      </c>
      <c r="J226" s="101">
        <v>166649.73000000001</v>
      </c>
      <c r="K226" s="101">
        <v>0</v>
      </c>
      <c r="L226" s="101">
        <v>0</v>
      </c>
      <c r="M226" s="102">
        <v>166649.73000000001</v>
      </c>
      <c r="N226" s="101">
        <v>0</v>
      </c>
      <c r="O226" s="101">
        <v>0</v>
      </c>
      <c r="P226" s="93">
        <f t="shared" si="3"/>
        <v>4.7358058589522754E-6</v>
      </c>
      <c r="Q226" s="93"/>
    </row>
    <row r="227" spans="1:17" s="94" customFormat="1">
      <c r="A227" s="91" t="s">
        <v>413</v>
      </c>
      <c r="B227" s="91" t="s">
        <v>414</v>
      </c>
      <c r="C227" s="91">
        <v>860011153</v>
      </c>
      <c r="D227" s="91" t="s">
        <v>415</v>
      </c>
      <c r="E227" s="92">
        <v>45377</v>
      </c>
      <c r="F227" s="101">
        <v>1566500</v>
      </c>
      <c r="G227" s="101">
        <v>0</v>
      </c>
      <c r="H227" s="101">
        <v>0</v>
      </c>
      <c r="I227" s="101">
        <v>0</v>
      </c>
      <c r="J227" s="101">
        <v>0</v>
      </c>
      <c r="K227" s="101">
        <v>0</v>
      </c>
      <c r="L227" s="101">
        <v>1566500</v>
      </c>
      <c r="M227" s="102">
        <v>1566500</v>
      </c>
      <c r="N227" s="101">
        <v>0</v>
      </c>
      <c r="O227" s="101">
        <v>0</v>
      </c>
      <c r="P227" s="93">
        <f t="shared" si="3"/>
        <v>4.4516363021102638E-5</v>
      </c>
      <c r="Q227" s="93"/>
    </row>
    <row r="228" spans="1:17" s="94" customFormat="1">
      <c r="A228" s="91" t="s">
        <v>413</v>
      </c>
      <c r="B228" s="91" t="s">
        <v>414</v>
      </c>
      <c r="C228" s="91">
        <v>860011153</v>
      </c>
      <c r="D228" s="91" t="s">
        <v>416</v>
      </c>
      <c r="E228" s="92">
        <v>45462</v>
      </c>
      <c r="F228" s="101">
        <v>1108844</v>
      </c>
      <c r="G228" s="101">
        <v>0</v>
      </c>
      <c r="H228" s="101">
        <v>0</v>
      </c>
      <c r="I228" s="101">
        <v>0</v>
      </c>
      <c r="J228" s="101">
        <v>0</v>
      </c>
      <c r="K228" s="101">
        <v>1108844</v>
      </c>
      <c r="L228" s="101">
        <v>0</v>
      </c>
      <c r="M228" s="102">
        <v>1108844</v>
      </c>
      <c r="N228" s="101">
        <v>0</v>
      </c>
      <c r="O228" s="101">
        <v>0</v>
      </c>
      <c r="P228" s="93">
        <f t="shared" si="3"/>
        <v>3.1510821600875538E-5</v>
      </c>
      <c r="Q228" s="93"/>
    </row>
    <row r="229" spans="1:17" s="94" customFormat="1">
      <c r="A229" s="91" t="s">
        <v>417</v>
      </c>
      <c r="B229" s="91" t="s">
        <v>418</v>
      </c>
      <c r="C229" s="91">
        <v>800246953</v>
      </c>
      <c r="D229" s="91" t="s">
        <v>419</v>
      </c>
      <c r="E229" s="92">
        <v>45656</v>
      </c>
      <c r="F229" s="101">
        <v>400</v>
      </c>
      <c r="G229" s="101">
        <v>0</v>
      </c>
      <c r="H229" s="101">
        <v>0</v>
      </c>
      <c r="I229" s="101">
        <v>0</v>
      </c>
      <c r="J229" s="101">
        <v>400</v>
      </c>
      <c r="K229" s="101">
        <v>0</v>
      </c>
      <c r="L229" s="101">
        <v>0</v>
      </c>
      <c r="M229" s="102">
        <v>400</v>
      </c>
      <c r="N229" s="101">
        <v>0</v>
      </c>
      <c r="O229" s="101">
        <v>0</v>
      </c>
      <c r="P229" s="93">
        <f t="shared" si="3"/>
        <v>1.1367089185088449E-8</v>
      </c>
      <c r="Q229" s="93"/>
    </row>
    <row r="230" spans="1:17" s="94" customFormat="1">
      <c r="A230" s="91" t="s">
        <v>420</v>
      </c>
      <c r="B230" s="91" t="s">
        <v>418</v>
      </c>
      <c r="C230" s="91">
        <v>800246953</v>
      </c>
      <c r="D230" s="91" t="s">
        <v>421</v>
      </c>
      <c r="E230" s="92">
        <v>45565</v>
      </c>
      <c r="F230" s="101">
        <v>234418</v>
      </c>
      <c r="G230" s="101">
        <v>0</v>
      </c>
      <c r="H230" s="101">
        <v>0</v>
      </c>
      <c r="I230" s="101">
        <v>0</v>
      </c>
      <c r="J230" s="101">
        <v>0</v>
      </c>
      <c r="K230" s="101">
        <v>234418</v>
      </c>
      <c r="L230" s="101">
        <v>0</v>
      </c>
      <c r="M230" s="102">
        <v>234418</v>
      </c>
      <c r="N230" s="101">
        <v>0</v>
      </c>
      <c r="O230" s="101">
        <v>0</v>
      </c>
      <c r="P230" s="93">
        <f t="shared" si="3"/>
        <v>6.6616257814751602E-6</v>
      </c>
      <c r="Q230" s="93"/>
    </row>
    <row r="231" spans="1:17" s="94" customFormat="1">
      <c r="A231" s="91" t="s">
        <v>420</v>
      </c>
      <c r="B231" s="91" t="s">
        <v>418</v>
      </c>
      <c r="C231" s="91">
        <v>800246953</v>
      </c>
      <c r="D231" s="91" t="s">
        <v>422</v>
      </c>
      <c r="E231" s="92">
        <v>45603</v>
      </c>
      <c r="F231" s="101">
        <v>153144</v>
      </c>
      <c r="G231" s="101">
        <v>0</v>
      </c>
      <c r="H231" s="101">
        <v>0</v>
      </c>
      <c r="I231" s="101">
        <v>0</v>
      </c>
      <c r="J231" s="101">
        <v>153144</v>
      </c>
      <c r="K231" s="101">
        <v>0</v>
      </c>
      <c r="L231" s="101">
        <v>0</v>
      </c>
      <c r="M231" s="102">
        <v>153144</v>
      </c>
      <c r="N231" s="101">
        <v>0</v>
      </c>
      <c r="O231" s="101">
        <v>0</v>
      </c>
      <c r="P231" s="93">
        <f t="shared" si="3"/>
        <v>4.3520037654029632E-6</v>
      </c>
      <c r="Q231" s="93"/>
    </row>
    <row r="232" spans="1:17" s="94" customFormat="1">
      <c r="A232" s="91" t="s">
        <v>423</v>
      </c>
      <c r="B232" s="91" t="s">
        <v>418</v>
      </c>
      <c r="C232" s="91">
        <v>800246953</v>
      </c>
      <c r="D232" s="91" t="s">
        <v>424</v>
      </c>
      <c r="E232" s="92">
        <v>45271</v>
      </c>
      <c r="F232" s="101">
        <v>9</v>
      </c>
      <c r="G232" s="101">
        <v>0</v>
      </c>
      <c r="H232" s="101">
        <v>0</v>
      </c>
      <c r="I232" s="101">
        <v>0</v>
      </c>
      <c r="J232" s="101">
        <v>0</v>
      </c>
      <c r="K232" s="101">
        <v>0</v>
      </c>
      <c r="L232" s="101">
        <v>9</v>
      </c>
      <c r="M232" s="102">
        <v>9</v>
      </c>
      <c r="N232" s="101">
        <v>0</v>
      </c>
      <c r="O232" s="101">
        <v>0</v>
      </c>
      <c r="P232" s="93">
        <f t="shared" si="3"/>
        <v>2.5575950666449007E-10</v>
      </c>
      <c r="Q232" s="93"/>
    </row>
    <row r="233" spans="1:17" s="94" customFormat="1">
      <c r="A233" s="91" t="s">
        <v>423</v>
      </c>
      <c r="B233" s="91" t="s">
        <v>418</v>
      </c>
      <c r="C233" s="91">
        <v>800246953</v>
      </c>
      <c r="D233" s="91" t="s">
        <v>425</v>
      </c>
      <c r="E233" s="92">
        <v>45427</v>
      </c>
      <c r="F233" s="101">
        <v>1</v>
      </c>
      <c r="G233" s="101">
        <v>0</v>
      </c>
      <c r="H233" s="101">
        <v>0</v>
      </c>
      <c r="I233" s="101">
        <v>0</v>
      </c>
      <c r="J233" s="101">
        <v>0</v>
      </c>
      <c r="K233" s="101">
        <v>1</v>
      </c>
      <c r="L233" s="101">
        <v>0</v>
      </c>
      <c r="M233" s="102">
        <v>1</v>
      </c>
      <c r="N233" s="101">
        <v>0</v>
      </c>
      <c r="O233" s="101">
        <v>0</v>
      </c>
      <c r="P233" s="93">
        <f t="shared" si="3"/>
        <v>2.8417722962721123E-11</v>
      </c>
      <c r="Q233" s="93"/>
    </row>
    <row r="234" spans="1:17" s="94" customFormat="1">
      <c r="A234" s="91" t="s">
        <v>423</v>
      </c>
      <c r="B234" s="91" t="s">
        <v>418</v>
      </c>
      <c r="C234" s="91">
        <v>800246953</v>
      </c>
      <c r="D234" s="91" t="s">
        <v>426</v>
      </c>
      <c r="E234" s="92">
        <v>45657</v>
      </c>
      <c r="F234" s="101">
        <v>306822535</v>
      </c>
      <c r="G234" s="101">
        <v>0</v>
      </c>
      <c r="H234" s="101">
        <v>0</v>
      </c>
      <c r="I234" s="101">
        <v>842102</v>
      </c>
      <c r="J234" s="101">
        <v>0</v>
      </c>
      <c r="K234" s="101">
        <v>0</v>
      </c>
      <c r="L234" s="101">
        <v>0</v>
      </c>
      <c r="M234" s="102">
        <v>842102</v>
      </c>
      <c r="N234" s="101">
        <v>305980433</v>
      </c>
      <c r="O234" s="101">
        <v>0</v>
      </c>
      <c r="P234" s="93">
        <f t="shared" si="3"/>
        <v>2.3930621342353382E-5</v>
      </c>
      <c r="Q234" s="93"/>
    </row>
    <row r="235" spans="1:17" s="94" customFormat="1">
      <c r="A235" s="91" t="s">
        <v>427</v>
      </c>
      <c r="B235" s="91" t="s">
        <v>428</v>
      </c>
      <c r="C235" s="91">
        <v>899999061</v>
      </c>
      <c r="D235" s="91" t="s">
        <v>429</v>
      </c>
      <c r="E235" s="92">
        <v>45271</v>
      </c>
      <c r="F235" s="101">
        <v>0.32</v>
      </c>
      <c r="G235" s="101">
        <v>0</v>
      </c>
      <c r="H235" s="101">
        <v>0</v>
      </c>
      <c r="I235" s="101">
        <v>0</v>
      </c>
      <c r="J235" s="101">
        <v>0</v>
      </c>
      <c r="K235" s="101">
        <v>0</v>
      </c>
      <c r="L235" s="101">
        <v>0</v>
      </c>
      <c r="M235" s="102">
        <v>0</v>
      </c>
      <c r="N235" s="101">
        <v>0.32</v>
      </c>
      <c r="O235" s="101">
        <v>0</v>
      </c>
      <c r="P235" s="93">
        <f t="shared" si="3"/>
        <v>0</v>
      </c>
      <c r="Q235" s="93"/>
    </row>
    <row r="236" spans="1:17" s="94" customFormat="1">
      <c r="A236" s="91" t="s">
        <v>427</v>
      </c>
      <c r="B236" s="91" t="s">
        <v>428</v>
      </c>
      <c r="C236" s="91">
        <v>899999061</v>
      </c>
      <c r="D236" s="91" t="s">
        <v>430</v>
      </c>
      <c r="E236" s="92">
        <v>45278</v>
      </c>
      <c r="F236" s="101">
        <v>0.48</v>
      </c>
      <c r="G236" s="101">
        <v>0</v>
      </c>
      <c r="H236" s="101">
        <v>0</v>
      </c>
      <c r="I236" s="101">
        <v>0</v>
      </c>
      <c r="J236" s="101">
        <v>0</v>
      </c>
      <c r="K236" s="101">
        <v>0</v>
      </c>
      <c r="L236" s="101">
        <v>0</v>
      </c>
      <c r="M236" s="102">
        <v>0</v>
      </c>
      <c r="N236" s="101">
        <v>0.48</v>
      </c>
      <c r="O236" s="101">
        <v>0</v>
      </c>
      <c r="P236" s="93">
        <f t="shared" si="3"/>
        <v>0</v>
      </c>
      <c r="Q236" s="93"/>
    </row>
    <row r="237" spans="1:17" s="94" customFormat="1">
      <c r="A237" s="91" t="s">
        <v>120</v>
      </c>
      <c r="B237" s="91" t="s">
        <v>125</v>
      </c>
      <c r="C237" s="91">
        <v>800130907</v>
      </c>
      <c r="D237" s="91" t="s">
        <v>431</v>
      </c>
      <c r="E237" s="92">
        <v>45726</v>
      </c>
      <c r="F237" s="101">
        <v>0</v>
      </c>
      <c r="G237" s="101">
        <v>288528186</v>
      </c>
      <c r="H237" s="101">
        <v>0</v>
      </c>
      <c r="I237" s="101">
        <v>0</v>
      </c>
      <c r="J237" s="101">
        <v>0</v>
      </c>
      <c r="K237" s="101">
        <v>0</v>
      </c>
      <c r="L237" s="101">
        <v>0</v>
      </c>
      <c r="M237" s="102">
        <v>288528186</v>
      </c>
      <c r="N237" s="101">
        <v>0</v>
      </c>
      <c r="O237" s="103">
        <v>288528186</v>
      </c>
      <c r="P237" s="93">
        <f t="shared" si="3"/>
        <v>8.1993140566844706E-3</v>
      </c>
      <c r="Q237" s="93"/>
    </row>
    <row r="238" spans="1:17" s="94" customFormat="1">
      <c r="A238" s="91" t="s">
        <v>120</v>
      </c>
      <c r="B238" s="91" t="s">
        <v>131</v>
      </c>
      <c r="C238" s="91">
        <v>800251440</v>
      </c>
      <c r="D238" s="91" t="s">
        <v>432</v>
      </c>
      <c r="E238" s="92">
        <v>45726</v>
      </c>
      <c r="F238" s="101">
        <v>0</v>
      </c>
      <c r="G238" s="101">
        <v>4168157</v>
      </c>
      <c r="H238" s="101">
        <v>0</v>
      </c>
      <c r="I238" s="101">
        <v>0</v>
      </c>
      <c r="J238" s="101">
        <v>0</v>
      </c>
      <c r="K238" s="101">
        <v>0</v>
      </c>
      <c r="L238" s="101">
        <v>0</v>
      </c>
      <c r="M238" s="102">
        <v>4168157</v>
      </c>
      <c r="N238" s="101">
        <v>0</v>
      </c>
      <c r="O238" s="103">
        <v>4168157</v>
      </c>
      <c r="P238" s="93">
        <f t="shared" si="3"/>
        <v>1.1844953089112679E-4</v>
      </c>
      <c r="Q238" s="93" t="s">
        <v>82</v>
      </c>
    </row>
    <row r="239" spans="1:17" s="94" customFormat="1">
      <c r="A239" s="91" t="s">
        <v>120</v>
      </c>
      <c r="B239" s="91" t="s">
        <v>142</v>
      </c>
      <c r="C239" s="91">
        <v>806008394</v>
      </c>
      <c r="D239" s="91" t="s">
        <v>433</v>
      </c>
      <c r="E239" s="92">
        <v>45726</v>
      </c>
      <c r="F239" s="101">
        <v>0</v>
      </c>
      <c r="G239" s="101">
        <v>34377</v>
      </c>
      <c r="H239" s="101">
        <v>0</v>
      </c>
      <c r="I239" s="101">
        <v>0</v>
      </c>
      <c r="J239" s="101">
        <v>0</v>
      </c>
      <c r="K239" s="101">
        <v>0</v>
      </c>
      <c r="L239" s="101">
        <v>0</v>
      </c>
      <c r="M239" s="102">
        <v>34377</v>
      </c>
      <c r="N239" s="101">
        <v>0</v>
      </c>
      <c r="O239" s="103">
        <v>34377</v>
      </c>
      <c r="P239" s="93">
        <f t="shared" si="3"/>
        <v>9.7691606228946393E-7</v>
      </c>
      <c r="Q239" s="93"/>
    </row>
    <row r="240" spans="1:17" s="94" customFormat="1">
      <c r="A240" s="91" t="s">
        <v>120</v>
      </c>
      <c r="B240" s="91" t="s">
        <v>142</v>
      </c>
      <c r="C240" s="91">
        <v>806008394</v>
      </c>
      <c r="D240" s="91" t="s">
        <v>434</v>
      </c>
      <c r="E240" s="92">
        <v>45741</v>
      </c>
      <c r="F240" s="101">
        <v>0</v>
      </c>
      <c r="G240" s="101">
        <v>65579620</v>
      </c>
      <c r="H240" s="101">
        <v>0</v>
      </c>
      <c r="I240" s="101">
        <v>0</v>
      </c>
      <c r="J240" s="101">
        <v>0</v>
      </c>
      <c r="K240" s="101">
        <v>0</v>
      </c>
      <c r="L240" s="101">
        <v>0</v>
      </c>
      <c r="M240" s="102">
        <v>65579620</v>
      </c>
      <c r="N240" s="101">
        <v>0</v>
      </c>
      <c r="O240" s="103">
        <v>65579620</v>
      </c>
      <c r="P240" s="93">
        <f t="shared" si="3"/>
        <v>1.8636234731605253E-3</v>
      </c>
      <c r="Q240" s="93"/>
    </row>
    <row r="241" spans="1:17" s="94" customFormat="1">
      <c r="A241" s="91" t="s">
        <v>120</v>
      </c>
      <c r="B241" s="91" t="s">
        <v>151</v>
      </c>
      <c r="C241" s="91">
        <v>824001398</v>
      </c>
      <c r="D241" s="91" t="s">
        <v>435</v>
      </c>
      <c r="E241" s="92">
        <v>45747</v>
      </c>
      <c r="F241" s="101">
        <v>0</v>
      </c>
      <c r="G241" s="101">
        <v>10183489</v>
      </c>
      <c r="H241" s="101">
        <v>0</v>
      </c>
      <c r="I241" s="101">
        <v>0</v>
      </c>
      <c r="J241" s="101">
        <v>0</v>
      </c>
      <c r="K241" s="101">
        <v>0</v>
      </c>
      <c r="L241" s="101">
        <v>0</v>
      </c>
      <c r="M241" s="102">
        <v>10183489</v>
      </c>
      <c r="N241" s="101">
        <v>0</v>
      </c>
      <c r="O241" s="103">
        <v>10183489</v>
      </c>
      <c r="P241" s="93">
        <f t="shared" si="3"/>
        <v>2.8939156919591795E-4</v>
      </c>
      <c r="Q241" s="93"/>
    </row>
    <row r="242" spans="1:17" s="94" customFormat="1">
      <c r="A242" s="91" t="s">
        <v>120</v>
      </c>
      <c r="B242" s="91" t="s">
        <v>154</v>
      </c>
      <c r="C242" s="91">
        <v>830003564</v>
      </c>
      <c r="D242" s="91" t="s">
        <v>436</v>
      </c>
      <c r="E242" s="92">
        <v>45726</v>
      </c>
      <c r="F242" s="101">
        <v>0</v>
      </c>
      <c r="G242" s="101">
        <v>719027673</v>
      </c>
      <c r="H242" s="101">
        <v>0</v>
      </c>
      <c r="I242" s="101">
        <v>0</v>
      </c>
      <c r="J242" s="101">
        <v>0</v>
      </c>
      <c r="K242" s="101">
        <v>0</v>
      </c>
      <c r="L242" s="101">
        <v>0</v>
      </c>
      <c r="M242" s="102">
        <v>719027673</v>
      </c>
      <c r="N242" s="101">
        <v>0</v>
      </c>
      <c r="O242" s="103">
        <v>719027673</v>
      </c>
      <c r="P242" s="93">
        <f t="shared" si="3"/>
        <v>2.0433129213844034E-2</v>
      </c>
      <c r="Q242" s="93" t="s">
        <v>82</v>
      </c>
    </row>
    <row r="243" spans="1:17" s="94" customFormat="1">
      <c r="A243" s="91" t="s">
        <v>120</v>
      </c>
      <c r="B243" s="91" t="s">
        <v>164</v>
      </c>
      <c r="C243" s="91">
        <v>837000084</v>
      </c>
      <c r="D243" s="91" t="s">
        <v>437</v>
      </c>
      <c r="E243" s="92">
        <v>45745</v>
      </c>
      <c r="F243" s="101">
        <v>0</v>
      </c>
      <c r="G243" s="101">
        <v>18783886</v>
      </c>
      <c r="H243" s="101">
        <v>0</v>
      </c>
      <c r="I243" s="101">
        <v>0</v>
      </c>
      <c r="J243" s="101">
        <v>0</v>
      </c>
      <c r="K243" s="101">
        <v>0</v>
      </c>
      <c r="L243" s="101">
        <v>0</v>
      </c>
      <c r="M243" s="102">
        <v>18783886</v>
      </c>
      <c r="N243" s="101">
        <v>0</v>
      </c>
      <c r="O243" s="103">
        <v>18783886</v>
      </c>
      <c r="P243" s="93">
        <f t="shared" si="3"/>
        <v>5.3379526851133577E-4</v>
      </c>
      <c r="Q243" s="93"/>
    </row>
    <row r="244" spans="1:17" s="94" customFormat="1">
      <c r="A244" s="91" t="s">
        <v>120</v>
      </c>
      <c r="B244" s="91" t="s">
        <v>168</v>
      </c>
      <c r="C244" s="91">
        <v>860066942</v>
      </c>
      <c r="D244" s="91" t="s">
        <v>438</v>
      </c>
      <c r="E244" s="92">
        <v>45726</v>
      </c>
      <c r="F244" s="101">
        <v>0</v>
      </c>
      <c r="G244" s="101">
        <v>426645110</v>
      </c>
      <c r="H244" s="101">
        <v>0</v>
      </c>
      <c r="I244" s="101">
        <v>0</v>
      </c>
      <c r="J244" s="101">
        <v>0</v>
      </c>
      <c r="K244" s="101">
        <v>0</v>
      </c>
      <c r="L244" s="101">
        <v>0</v>
      </c>
      <c r="M244" s="102">
        <v>426645110</v>
      </c>
      <c r="N244" s="101">
        <v>0</v>
      </c>
      <c r="O244" s="103">
        <v>426645110</v>
      </c>
      <c r="P244" s="93">
        <f t="shared" si="3"/>
        <v>1.2124282539379678E-2</v>
      </c>
      <c r="Q244" s="93"/>
    </row>
    <row r="245" spans="1:17" s="94" customFormat="1">
      <c r="A245" s="91" t="s">
        <v>120</v>
      </c>
      <c r="B245" s="91" t="s">
        <v>180</v>
      </c>
      <c r="C245" s="91">
        <v>891856000</v>
      </c>
      <c r="D245" s="91" t="s">
        <v>439</v>
      </c>
      <c r="E245" s="92">
        <v>45726</v>
      </c>
      <c r="F245" s="101">
        <v>0</v>
      </c>
      <c r="G245" s="101">
        <v>100000000</v>
      </c>
      <c r="H245" s="101">
        <v>0</v>
      </c>
      <c r="I245" s="101">
        <v>0</v>
      </c>
      <c r="J245" s="101">
        <v>0</v>
      </c>
      <c r="K245" s="101">
        <v>0</v>
      </c>
      <c r="L245" s="101">
        <v>0</v>
      </c>
      <c r="M245" s="102">
        <v>100000000</v>
      </c>
      <c r="N245" s="101">
        <v>0</v>
      </c>
      <c r="O245" s="103">
        <v>100000000</v>
      </c>
      <c r="P245" s="93">
        <f t="shared" si="3"/>
        <v>2.8417722962721121E-3</v>
      </c>
      <c r="Q245" s="93"/>
    </row>
    <row r="246" spans="1:17" s="94" customFormat="1">
      <c r="A246" s="91" t="s">
        <v>120</v>
      </c>
      <c r="B246" s="91" t="s">
        <v>202</v>
      </c>
      <c r="C246" s="91">
        <v>900226715</v>
      </c>
      <c r="D246" s="91" t="s">
        <v>440</v>
      </c>
      <c r="E246" s="92">
        <v>45747</v>
      </c>
      <c r="F246" s="101">
        <v>0</v>
      </c>
      <c r="G246" s="101">
        <v>302354170</v>
      </c>
      <c r="H246" s="101">
        <v>0</v>
      </c>
      <c r="I246" s="101">
        <v>0</v>
      </c>
      <c r="J246" s="101">
        <v>0</v>
      </c>
      <c r="K246" s="101">
        <v>0</v>
      </c>
      <c r="L246" s="101">
        <v>0</v>
      </c>
      <c r="M246" s="102">
        <v>302354170</v>
      </c>
      <c r="N246" s="101">
        <v>0</v>
      </c>
      <c r="O246" s="103">
        <v>302354170</v>
      </c>
      <c r="P246" s="93">
        <f t="shared" si="3"/>
        <v>8.5922170396834849E-3</v>
      </c>
      <c r="Q246" s="93" t="s">
        <v>82</v>
      </c>
    </row>
    <row r="247" spans="1:17" s="94" customFormat="1">
      <c r="A247" s="91" t="s">
        <v>120</v>
      </c>
      <c r="B247" s="91" t="s">
        <v>202</v>
      </c>
      <c r="C247" s="91">
        <v>900226715</v>
      </c>
      <c r="D247" s="91" t="s">
        <v>441</v>
      </c>
      <c r="E247" s="92">
        <v>45747</v>
      </c>
      <c r="F247" s="101">
        <v>0</v>
      </c>
      <c r="G247" s="101">
        <v>4306190</v>
      </c>
      <c r="H247" s="101">
        <v>0</v>
      </c>
      <c r="I247" s="101">
        <v>0</v>
      </c>
      <c r="J247" s="101">
        <v>0</v>
      </c>
      <c r="K247" s="101">
        <v>0</v>
      </c>
      <c r="L247" s="101">
        <v>0</v>
      </c>
      <c r="M247" s="102">
        <v>4306190</v>
      </c>
      <c r="N247" s="101">
        <v>0</v>
      </c>
      <c r="O247" s="103">
        <v>4306190</v>
      </c>
      <c r="P247" s="93">
        <f t="shared" si="3"/>
        <v>1.2237211444484007E-4</v>
      </c>
      <c r="Q247" s="93" t="s">
        <v>82</v>
      </c>
    </row>
    <row r="248" spans="1:17" s="94" customFormat="1">
      <c r="A248" s="91" t="s">
        <v>120</v>
      </c>
      <c r="B248" s="91" t="s">
        <v>212</v>
      </c>
      <c r="C248" s="91">
        <v>900298372</v>
      </c>
      <c r="D248" s="91" t="s">
        <v>442</v>
      </c>
      <c r="E248" s="92">
        <v>45723</v>
      </c>
      <c r="F248" s="101">
        <v>0</v>
      </c>
      <c r="G248" s="101">
        <v>33999233</v>
      </c>
      <c r="H248" s="101">
        <v>0</v>
      </c>
      <c r="I248" s="101">
        <v>0</v>
      </c>
      <c r="J248" s="101">
        <v>0</v>
      </c>
      <c r="K248" s="101">
        <v>0</v>
      </c>
      <c r="L248" s="101">
        <v>0</v>
      </c>
      <c r="M248" s="102">
        <v>33999233</v>
      </c>
      <c r="N248" s="101">
        <v>0</v>
      </c>
      <c r="O248" s="103">
        <v>33999233</v>
      </c>
      <c r="P248" s="93">
        <f t="shared" si="3"/>
        <v>9.6618078433900571E-4</v>
      </c>
      <c r="Q248" s="93" t="s">
        <v>82</v>
      </c>
    </row>
    <row r="249" spans="1:17" s="94" customFormat="1">
      <c r="A249" s="91" t="s">
        <v>120</v>
      </c>
      <c r="B249" s="91" t="s">
        <v>212</v>
      </c>
      <c r="C249" s="91">
        <v>900298372</v>
      </c>
      <c r="D249" s="91" t="s">
        <v>443</v>
      </c>
      <c r="E249" s="92">
        <v>45723</v>
      </c>
      <c r="F249" s="101">
        <v>0</v>
      </c>
      <c r="G249" s="101">
        <v>9421862076</v>
      </c>
      <c r="H249" s="101">
        <v>0</v>
      </c>
      <c r="I249" s="101">
        <v>0</v>
      </c>
      <c r="J249" s="101">
        <v>0</v>
      </c>
      <c r="K249" s="101">
        <v>0</v>
      </c>
      <c r="L249" s="101">
        <v>0</v>
      </c>
      <c r="M249" s="102">
        <v>9421862076</v>
      </c>
      <c r="N249" s="101">
        <v>0</v>
      </c>
      <c r="O249" s="103">
        <v>9421862076</v>
      </c>
      <c r="P249" s="93">
        <f t="shared" si="3"/>
        <v>0.26774786626873648</v>
      </c>
      <c r="Q249" s="93" t="s">
        <v>82</v>
      </c>
    </row>
    <row r="250" spans="1:17" s="94" customFormat="1">
      <c r="A250" s="91" t="s">
        <v>120</v>
      </c>
      <c r="B250" s="91" t="s">
        <v>227</v>
      </c>
      <c r="C250" s="91">
        <v>901021565</v>
      </c>
      <c r="D250" s="91" t="s">
        <v>444</v>
      </c>
      <c r="E250" s="92">
        <v>45737</v>
      </c>
      <c r="F250" s="101">
        <v>0</v>
      </c>
      <c r="G250" s="101">
        <v>89789063</v>
      </c>
      <c r="H250" s="101">
        <v>0</v>
      </c>
      <c r="I250" s="101">
        <v>0</v>
      </c>
      <c r="J250" s="101">
        <v>0</v>
      </c>
      <c r="K250" s="101">
        <v>0</v>
      </c>
      <c r="L250" s="101">
        <v>0</v>
      </c>
      <c r="M250" s="102">
        <v>89789063</v>
      </c>
      <c r="N250" s="101">
        <v>0</v>
      </c>
      <c r="O250" s="103">
        <v>89789063</v>
      </c>
      <c r="P250" s="93">
        <f t="shared" si="3"/>
        <v>2.5516007174163136E-3</v>
      </c>
      <c r="Q250" s="93"/>
    </row>
    <row r="251" spans="1:17" s="94" customFormat="1">
      <c r="A251" s="91" t="s">
        <v>256</v>
      </c>
      <c r="B251" s="91" t="s">
        <v>445</v>
      </c>
      <c r="C251" s="91">
        <v>860002183</v>
      </c>
      <c r="D251" s="91" t="s">
        <v>446</v>
      </c>
      <c r="E251" s="92">
        <v>45743</v>
      </c>
      <c r="F251" s="101">
        <v>0</v>
      </c>
      <c r="G251" s="101">
        <v>195381</v>
      </c>
      <c r="H251" s="101">
        <v>0</v>
      </c>
      <c r="I251" s="101">
        <v>0</v>
      </c>
      <c r="J251" s="101">
        <v>0</v>
      </c>
      <c r="K251" s="101">
        <v>0</v>
      </c>
      <c r="L251" s="101">
        <v>0</v>
      </c>
      <c r="M251" s="102">
        <v>195381</v>
      </c>
      <c r="N251" s="101">
        <v>0</v>
      </c>
      <c r="O251" s="103">
        <v>195381</v>
      </c>
      <c r="P251" s="93">
        <f t="shared" si="3"/>
        <v>5.5522831301794157E-6</v>
      </c>
      <c r="Q251" s="93"/>
    </row>
    <row r="252" spans="1:17" s="94" customFormat="1">
      <c r="A252" s="91" t="s">
        <v>279</v>
      </c>
      <c r="B252" s="91" t="s">
        <v>285</v>
      </c>
      <c r="C252" s="91">
        <v>813005431</v>
      </c>
      <c r="D252" s="91" t="s">
        <v>447</v>
      </c>
      <c r="E252" s="92">
        <v>45720</v>
      </c>
      <c r="F252" s="101">
        <v>0</v>
      </c>
      <c r="G252" s="101">
        <v>51900</v>
      </c>
      <c r="H252" s="101">
        <v>0</v>
      </c>
      <c r="I252" s="101">
        <v>0</v>
      </c>
      <c r="J252" s="101">
        <v>0</v>
      </c>
      <c r="K252" s="101">
        <v>0</v>
      </c>
      <c r="L252" s="101">
        <v>0</v>
      </c>
      <c r="M252" s="102">
        <v>51900</v>
      </c>
      <c r="N252" s="101">
        <v>0</v>
      </c>
      <c r="O252" s="103">
        <v>51900</v>
      </c>
      <c r="P252" s="93">
        <f t="shared" si="3"/>
        <v>1.4748798217652263E-6</v>
      </c>
      <c r="Q252" s="93"/>
    </row>
    <row r="253" spans="1:17" s="94" customFormat="1">
      <c r="A253" s="91" t="s">
        <v>310</v>
      </c>
      <c r="B253" s="91" t="s">
        <v>448</v>
      </c>
      <c r="C253" s="91">
        <v>899999316</v>
      </c>
      <c r="D253" s="91" t="s">
        <v>449</v>
      </c>
      <c r="E253" s="92">
        <v>45747</v>
      </c>
      <c r="F253" s="101">
        <v>0</v>
      </c>
      <c r="G253" s="101">
        <v>76178234</v>
      </c>
      <c r="H253" s="101">
        <v>0</v>
      </c>
      <c r="I253" s="101">
        <v>0</v>
      </c>
      <c r="J253" s="101">
        <v>0</v>
      </c>
      <c r="K253" s="101">
        <v>0</v>
      </c>
      <c r="L253" s="101">
        <v>0</v>
      </c>
      <c r="M253" s="102">
        <v>76178234</v>
      </c>
      <c r="N253" s="101">
        <v>0</v>
      </c>
      <c r="O253" s="103">
        <v>76178234</v>
      </c>
      <c r="P253" s="93">
        <f t="shared" si="3"/>
        <v>2.1648119496013429E-3</v>
      </c>
      <c r="Q253" s="93"/>
    </row>
    <row r="254" spans="1:17" s="94" customFormat="1">
      <c r="A254" s="91" t="s">
        <v>313</v>
      </c>
      <c r="B254" s="91" t="s">
        <v>121</v>
      </c>
      <c r="C254" s="91">
        <v>800088702</v>
      </c>
      <c r="D254" s="91" t="s">
        <v>450</v>
      </c>
      <c r="E254" s="92">
        <v>45747</v>
      </c>
      <c r="F254" s="101">
        <v>0</v>
      </c>
      <c r="G254" s="101">
        <v>1270253</v>
      </c>
      <c r="H254" s="101">
        <v>0</v>
      </c>
      <c r="I254" s="101">
        <v>0</v>
      </c>
      <c r="J254" s="101">
        <v>0</v>
      </c>
      <c r="K254" s="101">
        <v>0</v>
      </c>
      <c r="L254" s="101">
        <v>0</v>
      </c>
      <c r="M254" s="102">
        <v>1270253</v>
      </c>
      <c r="N254" s="101">
        <v>0</v>
      </c>
      <c r="O254" s="103">
        <v>1270253</v>
      </c>
      <c r="P254" s="93">
        <f t="shared" si="3"/>
        <v>3.6097697846565395E-5</v>
      </c>
      <c r="Q254" s="93"/>
    </row>
    <row r="255" spans="1:17" s="94" customFormat="1">
      <c r="A255" s="91" t="s">
        <v>313</v>
      </c>
      <c r="B255" s="91" t="s">
        <v>125</v>
      </c>
      <c r="C255" s="91">
        <v>800130907</v>
      </c>
      <c r="D255" s="91" t="s">
        <v>451</v>
      </c>
      <c r="E255" s="92">
        <v>45733</v>
      </c>
      <c r="F255" s="101">
        <v>0</v>
      </c>
      <c r="G255" s="101">
        <v>288580360</v>
      </c>
      <c r="H255" s="101">
        <v>0</v>
      </c>
      <c r="I255" s="101">
        <v>0</v>
      </c>
      <c r="J255" s="101">
        <v>0</v>
      </c>
      <c r="K255" s="101">
        <v>0</v>
      </c>
      <c r="L255" s="101">
        <v>0</v>
      </c>
      <c r="M255" s="102">
        <v>288580360</v>
      </c>
      <c r="N255" s="101">
        <v>0</v>
      </c>
      <c r="O255" s="103">
        <v>288580360</v>
      </c>
      <c r="P255" s="93">
        <f t="shared" si="3"/>
        <v>8.2007967229623287E-3</v>
      </c>
      <c r="Q255" s="93"/>
    </row>
    <row r="256" spans="1:17" s="94" customFormat="1">
      <c r="A256" s="91" t="s">
        <v>313</v>
      </c>
      <c r="B256" s="91" t="s">
        <v>125</v>
      </c>
      <c r="C256" s="91">
        <v>800130907</v>
      </c>
      <c r="D256" s="91" t="s">
        <v>452</v>
      </c>
      <c r="E256" s="92">
        <v>45747</v>
      </c>
      <c r="F256" s="101">
        <v>0</v>
      </c>
      <c r="G256" s="101">
        <v>435625</v>
      </c>
      <c r="H256" s="101">
        <v>0</v>
      </c>
      <c r="I256" s="101">
        <v>0</v>
      </c>
      <c r="J256" s="101">
        <v>0</v>
      </c>
      <c r="K256" s="101">
        <v>0</v>
      </c>
      <c r="L256" s="101">
        <v>0</v>
      </c>
      <c r="M256" s="102">
        <v>435625</v>
      </c>
      <c r="N256" s="101">
        <v>0</v>
      </c>
      <c r="O256" s="103">
        <v>435625</v>
      </c>
      <c r="P256" s="93">
        <f t="shared" si="3"/>
        <v>1.2379470565635389E-5</v>
      </c>
      <c r="Q256" s="93"/>
    </row>
    <row r="257" spans="1:17" s="94" customFormat="1">
      <c r="A257" s="91" t="s">
        <v>313</v>
      </c>
      <c r="B257" s="91" t="s">
        <v>125</v>
      </c>
      <c r="C257" s="91">
        <v>800130907</v>
      </c>
      <c r="D257" s="91" t="s">
        <v>453</v>
      </c>
      <c r="E257" s="92">
        <v>45747</v>
      </c>
      <c r="F257" s="101">
        <v>0</v>
      </c>
      <c r="G257" s="101">
        <v>3416202</v>
      </c>
      <c r="H257" s="101">
        <v>0</v>
      </c>
      <c r="I257" s="101">
        <v>0</v>
      </c>
      <c r="J257" s="101">
        <v>0</v>
      </c>
      <c r="K257" s="101">
        <v>0</v>
      </c>
      <c r="L257" s="101">
        <v>0</v>
      </c>
      <c r="M257" s="102">
        <v>3416202</v>
      </c>
      <c r="N257" s="101">
        <v>0</v>
      </c>
      <c r="O257" s="103">
        <v>3416202</v>
      </c>
      <c r="P257" s="93">
        <f t="shared" si="3"/>
        <v>9.7080682020693826E-5</v>
      </c>
      <c r="Q257" s="93"/>
    </row>
    <row r="258" spans="1:17" s="94" customFormat="1">
      <c r="A258" s="91" t="s">
        <v>313</v>
      </c>
      <c r="B258" s="91" t="s">
        <v>131</v>
      </c>
      <c r="C258" s="91">
        <v>800251440</v>
      </c>
      <c r="D258" s="91" t="s">
        <v>454</v>
      </c>
      <c r="E258" s="92">
        <v>45721</v>
      </c>
      <c r="F258" s="101">
        <v>0</v>
      </c>
      <c r="G258" s="101">
        <v>5937604</v>
      </c>
      <c r="H258" s="101">
        <v>0</v>
      </c>
      <c r="I258" s="101">
        <v>0</v>
      </c>
      <c r="J258" s="101">
        <v>0</v>
      </c>
      <c r="K258" s="101">
        <v>0</v>
      </c>
      <c r="L258" s="101">
        <v>0</v>
      </c>
      <c r="M258" s="102">
        <v>5937604</v>
      </c>
      <c r="N258" s="101">
        <v>0</v>
      </c>
      <c r="O258" s="103">
        <v>5937604</v>
      </c>
      <c r="P258" s="93">
        <f t="shared" si="3"/>
        <v>1.6873318553434479E-4</v>
      </c>
      <c r="Q258" s="93" t="s">
        <v>82</v>
      </c>
    </row>
    <row r="259" spans="1:17" s="94" customFormat="1">
      <c r="A259" s="91" t="s">
        <v>313</v>
      </c>
      <c r="B259" s="91" t="s">
        <v>131</v>
      </c>
      <c r="C259" s="91">
        <v>800251440</v>
      </c>
      <c r="D259" s="91" t="s">
        <v>455</v>
      </c>
      <c r="E259" s="92">
        <v>45733</v>
      </c>
      <c r="F259" s="101">
        <v>0</v>
      </c>
      <c r="G259" s="101">
        <v>213034340</v>
      </c>
      <c r="H259" s="101">
        <v>0</v>
      </c>
      <c r="I259" s="101">
        <v>0</v>
      </c>
      <c r="J259" s="101">
        <v>0</v>
      </c>
      <c r="K259" s="101">
        <v>0</v>
      </c>
      <c r="L259" s="101">
        <v>0</v>
      </c>
      <c r="M259" s="102">
        <v>213034340</v>
      </c>
      <c r="N259" s="101">
        <v>0</v>
      </c>
      <c r="O259" s="103">
        <v>213034340</v>
      </c>
      <c r="P259" s="93">
        <f t="shared" ref="P259:P280" si="4">+M259/$M$281</f>
        <v>6.0539508556661384E-3</v>
      </c>
      <c r="Q259" s="93" t="s">
        <v>82</v>
      </c>
    </row>
    <row r="260" spans="1:17" s="94" customFormat="1">
      <c r="A260" s="91" t="s">
        <v>313</v>
      </c>
      <c r="B260" s="91" t="s">
        <v>131</v>
      </c>
      <c r="C260" s="91">
        <v>800251440</v>
      </c>
      <c r="D260" s="91" t="s">
        <v>456</v>
      </c>
      <c r="E260" s="92">
        <v>45741</v>
      </c>
      <c r="F260" s="101">
        <v>0</v>
      </c>
      <c r="G260" s="101">
        <v>5661243</v>
      </c>
      <c r="H260" s="101">
        <v>0</v>
      </c>
      <c r="I260" s="101">
        <v>0</v>
      </c>
      <c r="J260" s="101">
        <v>0</v>
      </c>
      <c r="K260" s="101">
        <v>0</v>
      </c>
      <c r="L260" s="101">
        <v>0</v>
      </c>
      <c r="M260" s="102">
        <v>5661243</v>
      </c>
      <c r="N260" s="101">
        <v>0</v>
      </c>
      <c r="O260" s="103">
        <v>5661243</v>
      </c>
      <c r="P260" s="93">
        <f t="shared" si="4"/>
        <v>1.608796351986442E-4</v>
      </c>
      <c r="Q260" s="93" t="s">
        <v>82</v>
      </c>
    </row>
    <row r="261" spans="1:17" s="94" customFormat="1">
      <c r="A261" s="91" t="s">
        <v>313</v>
      </c>
      <c r="B261" s="91" t="s">
        <v>131</v>
      </c>
      <c r="C261" s="91">
        <v>800251440</v>
      </c>
      <c r="D261" s="91" t="s">
        <v>457</v>
      </c>
      <c r="E261" s="92">
        <v>45742</v>
      </c>
      <c r="F261" s="101">
        <v>0</v>
      </c>
      <c r="G261" s="101">
        <v>115434050</v>
      </c>
      <c r="H261" s="101">
        <v>0</v>
      </c>
      <c r="I261" s="101">
        <v>0</v>
      </c>
      <c r="J261" s="101">
        <v>0</v>
      </c>
      <c r="K261" s="101">
        <v>0</v>
      </c>
      <c r="L261" s="101">
        <v>0</v>
      </c>
      <c r="M261" s="102">
        <v>115434050</v>
      </c>
      <c r="N261" s="101">
        <v>0</v>
      </c>
      <c r="O261" s="103">
        <v>115434050</v>
      </c>
      <c r="P261" s="93">
        <f t="shared" si="4"/>
        <v>3.280372853364898E-3</v>
      </c>
      <c r="Q261" s="93" t="s">
        <v>82</v>
      </c>
    </row>
    <row r="262" spans="1:17" s="94" customFormat="1">
      <c r="A262" s="91" t="s">
        <v>313</v>
      </c>
      <c r="B262" s="91" t="s">
        <v>131</v>
      </c>
      <c r="C262" s="91">
        <v>800251440</v>
      </c>
      <c r="D262" s="91" t="s">
        <v>458</v>
      </c>
      <c r="E262" s="92">
        <v>45747</v>
      </c>
      <c r="F262" s="101">
        <v>0</v>
      </c>
      <c r="G262" s="101">
        <v>1787922</v>
      </c>
      <c r="H262" s="101">
        <v>0</v>
      </c>
      <c r="I262" s="101">
        <v>0</v>
      </c>
      <c r="J262" s="101">
        <v>0</v>
      </c>
      <c r="K262" s="101">
        <v>0</v>
      </c>
      <c r="L262" s="101">
        <v>0</v>
      </c>
      <c r="M262" s="102">
        <v>1787922</v>
      </c>
      <c r="N262" s="101">
        <v>0</v>
      </c>
      <c r="O262" s="103">
        <v>1787922</v>
      </c>
      <c r="P262" s="93">
        <f t="shared" si="4"/>
        <v>5.0808672074954274E-5</v>
      </c>
      <c r="Q262" s="93" t="s">
        <v>82</v>
      </c>
    </row>
    <row r="263" spans="1:17" s="94" customFormat="1">
      <c r="A263" s="91" t="s">
        <v>313</v>
      </c>
      <c r="B263" s="91" t="s">
        <v>131</v>
      </c>
      <c r="C263" s="91">
        <v>800251440</v>
      </c>
      <c r="D263" s="91" t="s">
        <v>459</v>
      </c>
      <c r="E263" s="92">
        <v>45747</v>
      </c>
      <c r="F263" s="101">
        <v>0</v>
      </c>
      <c r="G263" s="101">
        <v>19256693</v>
      </c>
      <c r="H263" s="101">
        <v>0</v>
      </c>
      <c r="I263" s="101">
        <v>0</v>
      </c>
      <c r="J263" s="101">
        <v>0</v>
      </c>
      <c r="K263" s="101">
        <v>0</v>
      </c>
      <c r="L263" s="101">
        <v>0</v>
      </c>
      <c r="M263" s="102">
        <v>19256693</v>
      </c>
      <c r="N263" s="101">
        <v>0</v>
      </c>
      <c r="O263" s="103">
        <v>19256693</v>
      </c>
      <c r="P263" s="93">
        <f t="shared" si="4"/>
        <v>5.4723136685217106E-4</v>
      </c>
      <c r="Q263" s="93" t="s">
        <v>82</v>
      </c>
    </row>
    <row r="264" spans="1:17" s="94" customFormat="1">
      <c r="A264" s="91" t="s">
        <v>313</v>
      </c>
      <c r="B264" s="91" t="s">
        <v>131</v>
      </c>
      <c r="C264" s="91">
        <v>800251440</v>
      </c>
      <c r="D264" s="91" t="s">
        <v>460</v>
      </c>
      <c r="E264" s="92">
        <v>45747</v>
      </c>
      <c r="F264" s="101">
        <v>0</v>
      </c>
      <c r="G264" s="101">
        <v>389939</v>
      </c>
      <c r="H264" s="101">
        <v>0</v>
      </c>
      <c r="I264" s="101">
        <v>0</v>
      </c>
      <c r="J264" s="101">
        <v>0</v>
      </c>
      <c r="K264" s="101">
        <v>0</v>
      </c>
      <c r="L264" s="101">
        <v>0</v>
      </c>
      <c r="M264" s="102">
        <v>389939</v>
      </c>
      <c r="N264" s="101">
        <v>0</v>
      </c>
      <c r="O264" s="103">
        <v>389939</v>
      </c>
      <c r="P264" s="93">
        <f t="shared" si="4"/>
        <v>1.1081178474360512E-5</v>
      </c>
      <c r="Q264" s="93" t="s">
        <v>82</v>
      </c>
    </row>
    <row r="265" spans="1:17" s="94" customFormat="1">
      <c r="A265" s="91" t="s">
        <v>313</v>
      </c>
      <c r="B265" s="91" t="s">
        <v>154</v>
      </c>
      <c r="C265" s="91">
        <v>830003564</v>
      </c>
      <c r="D265" s="91" t="s">
        <v>461</v>
      </c>
      <c r="E265" s="92">
        <v>45726</v>
      </c>
      <c r="F265" s="101">
        <v>0</v>
      </c>
      <c r="G265" s="101">
        <v>38455834.829999998</v>
      </c>
      <c r="H265" s="101">
        <v>0</v>
      </c>
      <c r="I265" s="101">
        <v>0</v>
      </c>
      <c r="J265" s="101">
        <v>0</v>
      </c>
      <c r="K265" s="101">
        <v>0</v>
      </c>
      <c r="L265" s="101">
        <v>0</v>
      </c>
      <c r="M265" s="102">
        <v>38455834.829999998</v>
      </c>
      <c r="N265" s="101">
        <v>0</v>
      </c>
      <c r="O265" s="103">
        <v>38455834.829999998</v>
      </c>
      <c r="P265" s="93">
        <f t="shared" si="4"/>
        <v>1.0928272604991017E-3</v>
      </c>
      <c r="Q265" s="93" t="s">
        <v>82</v>
      </c>
    </row>
    <row r="266" spans="1:17" s="94" customFormat="1">
      <c r="A266" s="91" t="s">
        <v>313</v>
      </c>
      <c r="B266" s="91" t="s">
        <v>154</v>
      </c>
      <c r="C266" s="91">
        <v>830003564</v>
      </c>
      <c r="D266" s="91" t="s">
        <v>462</v>
      </c>
      <c r="E266" s="92">
        <v>45741</v>
      </c>
      <c r="F266" s="101">
        <v>0</v>
      </c>
      <c r="G266" s="101">
        <v>624976616</v>
      </c>
      <c r="H266" s="101">
        <v>0</v>
      </c>
      <c r="I266" s="101">
        <v>0</v>
      </c>
      <c r="J266" s="101">
        <v>0</v>
      </c>
      <c r="K266" s="101">
        <v>0</v>
      </c>
      <c r="L266" s="101">
        <v>0</v>
      </c>
      <c r="M266" s="102">
        <v>624976616</v>
      </c>
      <c r="N266" s="101">
        <v>0</v>
      </c>
      <c r="O266" s="103">
        <v>624976616</v>
      </c>
      <c r="P266" s="93">
        <f t="shared" si="4"/>
        <v>1.776041233166694E-2</v>
      </c>
      <c r="Q266" s="93" t="s">
        <v>82</v>
      </c>
    </row>
    <row r="267" spans="1:17" s="94" customFormat="1">
      <c r="A267" s="91" t="s">
        <v>313</v>
      </c>
      <c r="B267" s="91" t="s">
        <v>154</v>
      </c>
      <c r="C267" s="91">
        <v>830003564</v>
      </c>
      <c r="D267" s="91" t="s">
        <v>463</v>
      </c>
      <c r="E267" s="92">
        <v>45747</v>
      </c>
      <c r="F267" s="101">
        <v>0</v>
      </c>
      <c r="G267" s="101">
        <v>500000000</v>
      </c>
      <c r="H267" s="101">
        <v>0</v>
      </c>
      <c r="I267" s="101">
        <v>0</v>
      </c>
      <c r="J267" s="101">
        <v>0</v>
      </c>
      <c r="K267" s="101">
        <v>0</v>
      </c>
      <c r="L267" s="101">
        <v>0</v>
      </c>
      <c r="M267" s="102">
        <v>500000000</v>
      </c>
      <c r="N267" s="101">
        <v>0</v>
      </c>
      <c r="O267" s="103">
        <v>500000000</v>
      </c>
      <c r="P267" s="93">
        <f t="shared" si="4"/>
        <v>1.420886148136056E-2</v>
      </c>
      <c r="Q267" s="93" t="s">
        <v>82</v>
      </c>
    </row>
    <row r="268" spans="1:17" s="94" customFormat="1">
      <c r="A268" s="91" t="s">
        <v>313</v>
      </c>
      <c r="B268" s="91" t="s">
        <v>168</v>
      </c>
      <c r="C268" s="91">
        <v>860066942</v>
      </c>
      <c r="D268" s="91" t="s">
        <v>464</v>
      </c>
      <c r="E268" s="92">
        <v>45747</v>
      </c>
      <c r="F268" s="101">
        <v>0</v>
      </c>
      <c r="G268" s="101">
        <v>20</v>
      </c>
      <c r="H268" s="101">
        <v>0</v>
      </c>
      <c r="I268" s="101">
        <v>0</v>
      </c>
      <c r="J268" s="101">
        <v>0</v>
      </c>
      <c r="K268" s="101">
        <v>0</v>
      </c>
      <c r="L268" s="101">
        <v>0</v>
      </c>
      <c r="M268" s="102">
        <v>20</v>
      </c>
      <c r="N268" s="101">
        <v>0</v>
      </c>
      <c r="O268" s="103">
        <v>20</v>
      </c>
      <c r="P268" s="93">
        <f t="shared" si="4"/>
        <v>5.6835445925442243E-10</v>
      </c>
      <c r="Q268" s="93"/>
    </row>
    <row r="269" spans="1:17" s="94" customFormat="1">
      <c r="A269" s="91" t="s">
        <v>313</v>
      </c>
      <c r="B269" s="91" t="s">
        <v>192</v>
      </c>
      <c r="C269" s="91">
        <v>900156264</v>
      </c>
      <c r="D269" s="91" t="s">
        <v>465</v>
      </c>
      <c r="E269" s="92">
        <v>45733</v>
      </c>
      <c r="F269" s="101">
        <v>0</v>
      </c>
      <c r="G269" s="101">
        <v>519411160</v>
      </c>
      <c r="H269" s="101">
        <v>0</v>
      </c>
      <c r="I269" s="101">
        <v>0</v>
      </c>
      <c r="J269" s="101">
        <v>0</v>
      </c>
      <c r="K269" s="101">
        <v>0</v>
      </c>
      <c r="L269" s="101">
        <v>0</v>
      </c>
      <c r="M269" s="102">
        <v>519411160</v>
      </c>
      <c r="N269" s="101">
        <v>0</v>
      </c>
      <c r="O269" s="103">
        <v>519411160</v>
      </c>
      <c r="P269" s="93">
        <f t="shared" si="4"/>
        <v>1.4760482448625614E-2</v>
      </c>
      <c r="Q269" s="93" t="s">
        <v>82</v>
      </c>
    </row>
    <row r="270" spans="1:17" s="94" customFormat="1">
      <c r="A270" s="91" t="s">
        <v>313</v>
      </c>
      <c r="B270" s="91" t="s">
        <v>192</v>
      </c>
      <c r="C270" s="91">
        <v>900156264</v>
      </c>
      <c r="D270" s="91" t="s">
        <v>466</v>
      </c>
      <c r="E270" s="92">
        <v>45733</v>
      </c>
      <c r="F270" s="101">
        <v>0</v>
      </c>
      <c r="G270" s="101">
        <v>1177563054</v>
      </c>
      <c r="H270" s="101">
        <v>0</v>
      </c>
      <c r="I270" s="101">
        <v>0</v>
      </c>
      <c r="J270" s="101">
        <v>0</v>
      </c>
      <c r="K270" s="101">
        <v>0</v>
      </c>
      <c r="L270" s="101">
        <v>0</v>
      </c>
      <c r="M270" s="102">
        <v>1177563054</v>
      </c>
      <c r="N270" s="101">
        <v>0</v>
      </c>
      <c r="O270" s="103">
        <v>1177563054</v>
      </c>
      <c r="P270" s="93">
        <f t="shared" si="4"/>
        <v>3.3463660639707814E-2</v>
      </c>
      <c r="Q270" s="93" t="s">
        <v>82</v>
      </c>
    </row>
    <row r="271" spans="1:17" s="94" customFormat="1">
      <c r="A271" s="91" t="s">
        <v>313</v>
      </c>
      <c r="B271" s="91" t="s">
        <v>212</v>
      </c>
      <c r="C271" s="91">
        <v>900298372</v>
      </c>
      <c r="D271" s="91" t="s">
        <v>467</v>
      </c>
      <c r="E271" s="92">
        <v>45721</v>
      </c>
      <c r="F271" s="101">
        <v>0</v>
      </c>
      <c r="G271" s="101">
        <v>8925245</v>
      </c>
      <c r="H271" s="101">
        <v>0</v>
      </c>
      <c r="I271" s="101">
        <v>0</v>
      </c>
      <c r="J271" s="101">
        <v>0</v>
      </c>
      <c r="K271" s="101">
        <v>0</v>
      </c>
      <c r="L271" s="101">
        <v>0</v>
      </c>
      <c r="M271" s="102">
        <v>8925245</v>
      </c>
      <c r="N271" s="101">
        <v>0</v>
      </c>
      <c r="O271" s="103">
        <v>8925245</v>
      </c>
      <c r="P271" s="93">
        <f t="shared" si="4"/>
        <v>2.536351397844119E-4</v>
      </c>
      <c r="Q271" s="93" t="s">
        <v>82</v>
      </c>
    </row>
    <row r="272" spans="1:17" s="94" customFormat="1">
      <c r="A272" s="91" t="s">
        <v>313</v>
      </c>
      <c r="B272" s="91" t="s">
        <v>212</v>
      </c>
      <c r="C272" s="91">
        <v>900298372</v>
      </c>
      <c r="D272" s="91" t="s">
        <v>468</v>
      </c>
      <c r="E272" s="92">
        <v>45723</v>
      </c>
      <c r="F272" s="101">
        <v>0</v>
      </c>
      <c r="G272" s="101">
        <v>9254228</v>
      </c>
      <c r="H272" s="101">
        <v>0</v>
      </c>
      <c r="I272" s="101">
        <v>0</v>
      </c>
      <c r="J272" s="101">
        <v>0</v>
      </c>
      <c r="K272" s="101">
        <v>0</v>
      </c>
      <c r="L272" s="101">
        <v>0</v>
      </c>
      <c r="M272" s="102">
        <v>9254228</v>
      </c>
      <c r="N272" s="101">
        <v>0</v>
      </c>
      <c r="O272" s="103">
        <v>9254228</v>
      </c>
      <c r="P272" s="93">
        <f t="shared" si="4"/>
        <v>2.6298408753785675E-4</v>
      </c>
      <c r="Q272" s="93" t="s">
        <v>82</v>
      </c>
    </row>
    <row r="273" spans="1:17" s="94" customFormat="1">
      <c r="A273" s="91" t="s">
        <v>313</v>
      </c>
      <c r="B273" s="91" t="s">
        <v>212</v>
      </c>
      <c r="C273" s="91">
        <v>900298372</v>
      </c>
      <c r="D273" s="91" t="s">
        <v>469</v>
      </c>
      <c r="E273" s="92">
        <v>45726</v>
      </c>
      <c r="F273" s="101">
        <v>0</v>
      </c>
      <c r="G273" s="101">
        <v>156424757</v>
      </c>
      <c r="H273" s="101">
        <v>0</v>
      </c>
      <c r="I273" s="101">
        <v>0</v>
      </c>
      <c r="J273" s="101">
        <v>0</v>
      </c>
      <c r="K273" s="101">
        <v>0</v>
      </c>
      <c r="L273" s="101">
        <v>0</v>
      </c>
      <c r="M273" s="102">
        <v>156424757</v>
      </c>
      <c r="N273" s="101">
        <v>0</v>
      </c>
      <c r="O273" s="103">
        <v>156424757</v>
      </c>
      <c r="P273" s="93">
        <f t="shared" si="4"/>
        <v>4.4452354089369716E-3</v>
      </c>
      <c r="Q273" s="93" t="s">
        <v>82</v>
      </c>
    </row>
    <row r="274" spans="1:17" s="94" customFormat="1">
      <c r="A274" s="91" t="s">
        <v>313</v>
      </c>
      <c r="B274" s="91" t="s">
        <v>212</v>
      </c>
      <c r="C274" s="91">
        <v>900298372</v>
      </c>
      <c r="D274" s="91" t="s">
        <v>470</v>
      </c>
      <c r="E274" s="92">
        <v>45733</v>
      </c>
      <c r="F274" s="101">
        <v>0</v>
      </c>
      <c r="G274" s="101">
        <v>480406119</v>
      </c>
      <c r="H274" s="101">
        <v>0</v>
      </c>
      <c r="I274" s="101">
        <v>0</v>
      </c>
      <c r="J274" s="101">
        <v>0</v>
      </c>
      <c r="K274" s="101">
        <v>0</v>
      </c>
      <c r="L274" s="101">
        <v>0</v>
      </c>
      <c r="M274" s="102">
        <v>480406119</v>
      </c>
      <c r="N274" s="101">
        <v>0</v>
      </c>
      <c r="O274" s="103">
        <v>480406119</v>
      </c>
      <c r="P274" s="93">
        <f t="shared" si="4"/>
        <v>1.3652047999338036E-2</v>
      </c>
      <c r="Q274" s="93" t="s">
        <v>82</v>
      </c>
    </row>
    <row r="275" spans="1:17" s="94" customFormat="1">
      <c r="A275" s="91" t="s">
        <v>313</v>
      </c>
      <c r="B275" s="91" t="s">
        <v>212</v>
      </c>
      <c r="C275" s="91">
        <v>900298372</v>
      </c>
      <c r="D275" s="91" t="s">
        <v>471</v>
      </c>
      <c r="E275" s="92">
        <v>45741</v>
      </c>
      <c r="F275" s="101">
        <v>0</v>
      </c>
      <c r="G275" s="101">
        <v>85700107</v>
      </c>
      <c r="H275" s="101">
        <v>0</v>
      </c>
      <c r="I275" s="101">
        <v>0</v>
      </c>
      <c r="J275" s="101">
        <v>0</v>
      </c>
      <c r="K275" s="101">
        <v>0</v>
      </c>
      <c r="L275" s="101">
        <v>0</v>
      </c>
      <c r="M275" s="102">
        <v>85700107</v>
      </c>
      <c r="N275" s="101">
        <v>0</v>
      </c>
      <c r="O275" s="103">
        <v>85700107</v>
      </c>
      <c r="P275" s="93">
        <f t="shared" si="4"/>
        <v>2.4354018986015571E-3</v>
      </c>
      <c r="Q275" s="93" t="s">
        <v>82</v>
      </c>
    </row>
    <row r="276" spans="1:17" s="94" customFormat="1">
      <c r="A276" s="91" t="s">
        <v>383</v>
      </c>
      <c r="B276" s="91" t="s">
        <v>384</v>
      </c>
      <c r="C276" s="91">
        <v>860002184</v>
      </c>
      <c r="D276" s="91" t="s">
        <v>472</v>
      </c>
      <c r="E276" s="92">
        <v>45730</v>
      </c>
      <c r="F276" s="101">
        <v>0</v>
      </c>
      <c r="G276" s="101">
        <v>85800</v>
      </c>
      <c r="H276" s="101">
        <v>0</v>
      </c>
      <c r="I276" s="101">
        <v>0</v>
      </c>
      <c r="J276" s="101">
        <v>0</v>
      </c>
      <c r="K276" s="101">
        <v>0</v>
      </c>
      <c r="L276" s="101">
        <v>0</v>
      </c>
      <c r="M276" s="102">
        <v>85800</v>
      </c>
      <c r="N276" s="101">
        <v>0</v>
      </c>
      <c r="O276" s="103">
        <v>85800</v>
      </c>
      <c r="P276" s="93">
        <f t="shared" si="4"/>
        <v>2.4382406302014723E-6</v>
      </c>
      <c r="Q276" s="93"/>
    </row>
    <row r="277" spans="1:17" s="94" customFormat="1">
      <c r="A277" s="91" t="s">
        <v>383</v>
      </c>
      <c r="B277" s="91" t="s">
        <v>384</v>
      </c>
      <c r="C277" s="91">
        <v>860002184</v>
      </c>
      <c r="D277" s="91" t="s">
        <v>473</v>
      </c>
      <c r="E277" s="92">
        <v>45745</v>
      </c>
      <c r="F277" s="101">
        <v>0</v>
      </c>
      <c r="G277" s="101">
        <v>67200</v>
      </c>
      <c r="H277" s="101">
        <v>0</v>
      </c>
      <c r="I277" s="101">
        <v>0</v>
      </c>
      <c r="J277" s="101">
        <v>0</v>
      </c>
      <c r="K277" s="101">
        <v>0</v>
      </c>
      <c r="L277" s="101">
        <v>0</v>
      </c>
      <c r="M277" s="102">
        <v>67200</v>
      </c>
      <c r="N277" s="101">
        <v>0</v>
      </c>
      <c r="O277" s="103">
        <v>67200</v>
      </c>
      <c r="P277" s="93">
        <f t="shared" si="4"/>
        <v>1.9096709830948592E-6</v>
      </c>
      <c r="Q277" s="93"/>
    </row>
    <row r="278" spans="1:17" s="94" customFormat="1">
      <c r="A278" s="91" t="s">
        <v>383</v>
      </c>
      <c r="B278" s="91" t="s">
        <v>390</v>
      </c>
      <c r="C278" s="91">
        <v>860002400</v>
      </c>
      <c r="D278" s="91" t="s">
        <v>474</v>
      </c>
      <c r="E278" s="92">
        <v>45747</v>
      </c>
      <c r="F278" s="101">
        <v>0</v>
      </c>
      <c r="G278" s="101">
        <v>6155073</v>
      </c>
      <c r="H278" s="101">
        <v>0</v>
      </c>
      <c r="I278" s="101">
        <v>0</v>
      </c>
      <c r="J278" s="101">
        <v>0</v>
      </c>
      <c r="K278" s="101">
        <v>0</v>
      </c>
      <c r="L278" s="101">
        <v>0</v>
      </c>
      <c r="M278" s="102">
        <v>6155073</v>
      </c>
      <c r="N278" s="101">
        <v>0</v>
      </c>
      <c r="O278" s="103">
        <v>6155073</v>
      </c>
      <c r="P278" s="93">
        <f t="shared" si="4"/>
        <v>1.7491315932932478E-4</v>
      </c>
      <c r="Q278" s="93"/>
    </row>
    <row r="279" spans="1:17" s="94" customFormat="1">
      <c r="A279" s="91" t="s">
        <v>383</v>
      </c>
      <c r="B279" s="91" t="s">
        <v>475</v>
      </c>
      <c r="C279" s="91">
        <v>860028415</v>
      </c>
      <c r="D279" s="91" t="s">
        <v>476</v>
      </c>
      <c r="E279" s="92">
        <v>45720</v>
      </c>
      <c r="F279" s="101">
        <v>0</v>
      </c>
      <c r="G279" s="101">
        <v>31800</v>
      </c>
      <c r="H279" s="101">
        <v>0</v>
      </c>
      <c r="I279" s="101">
        <v>0</v>
      </c>
      <c r="J279" s="101">
        <v>0</v>
      </c>
      <c r="K279" s="101">
        <v>0</v>
      </c>
      <c r="L279" s="101">
        <v>0</v>
      </c>
      <c r="M279" s="102">
        <v>31800</v>
      </c>
      <c r="N279" s="101">
        <v>0</v>
      </c>
      <c r="O279" s="103">
        <v>31800</v>
      </c>
      <c r="P279" s="93">
        <f t="shared" si="4"/>
        <v>9.0368359021453164E-7</v>
      </c>
      <c r="Q279" s="93"/>
    </row>
    <row r="280" spans="1:17" s="94" customFormat="1">
      <c r="A280" s="91" t="s">
        <v>383</v>
      </c>
      <c r="B280" s="91" t="s">
        <v>477</v>
      </c>
      <c r="C280" s="91">
        <v>860037013</v>
      </c>
      <c r="D280" s="91" t="s">
        <v>478</v>
      </c>
      <c r="E280" s="92">
        <v>45723</v>
      </c>
      <c r="F280" s="101">
        <v>0</v>
      </c>
      <c r="G280" s="101">
        <v>82264</v>
      </c>
      <c r="H280" s="101">
        <v>0</v>
      </c>
      <c r="I280" s="101">
        <v>0</v>
      </c>
      <c r="J280" s="101">
        <v>0</v>
      </c>
      <c r="K280" s="101">
        <v>0</v>
      </c>
      <c r="L280" s="101">
        <v>0</v>
      </c>
      <c r="M280" s="102">
        <v>82264</v>
      </c>
      <c r="N280" s="101">
        <v>0</v>
      </c>
      <c r="O280" s="103">
        <v>82264</v>
      </c>
      <c r="P280" s="93">
        <f t="shared" si="4"/>
        <v>2.3377555618052902E-6</v>
      </c>
      <c r="Q280" s="93"/>
    </row>
    <row r="281" spans="1:17">
      <c r="A281" s="95"/>
      <c r="B281" s="95"/>
      <c r="C281" s="95"/>
      <c r="D281" s="95"/>
      <c r="E281" s="96"/>
      <c r="F281" s="102">
        <f>SUM(F2:F280)</f>
        <v>39749921850.650002</v>
      </c>
      <c r="G281" s="102">
        <f>SUM(G2:G280)</f>
        <v>15824430253.83</v>
      </c>
      <c r="H281" s="102">
        <f t="shared" ref="H281:O281" si="5">SUM(H2:H280)</f>
        <v>2425234135.8200002</v>
      </c>
      <c r="I281" s="102">
        <f t="shared" si="5"/>
        <v>4845446858</v>
      </c>
      <c r="J281" s="102">
        <f t="shared" si="5"/>
        <v>5783731940.8299999</v>
      </c>
      <c r="K281" s="102">
        <f t="shared" si="5"/>
        <v>5895282604.5999994</v>
      </c>
      <c r="L281" s="102">
        <f t="shared" si="5"/>
        <v>415181996</v>
      </c>
      <c r="M281" s="102">
        <f t="shared" si="5"/>
        <v>35189307789.080002</v>
      </c>
      <c r="N281" s="102">
        <f t="shared" si="5"/>
        <v>20385044315.399998</v>
      </c>
      <c r="O281" s="102">
        <f t="shared" si="5"/>
        <v>15824430253.83</v>
      </c>
      <c r="P281" s="97"/>
      <c r="Q281" s="97"/>
    </row>
    <row r="282" spans="1:17" s="99" customFormat="1">
      <c r="A282" s="97"/>
      <c r="B282" s="97"/>
      <c r="C282" s="97"/>
      <c r="D282" s="97"/>
      <c r="E282" s="97"/>
      <c r="F282" s="97"/>
      <c r="G282" s="97">
        <f>+G281/$M$281</f>
        <v>0.44969427499624359</v>
      </c>
      <c r="H282" s="97">
        <f t="shared" ref="H282:L282" si="6">+H281/$M$281</f>
        <v>6.8919631791467137E-2</v>
      </c>
      <c r="I282" s="97">
        <f t="shared" si="6"/>
        <v>0.13769656644123152</v>
      </c>
      <c r="J282" s="97">
        <f t="shared" si="6"/>
        <v>0.16436049198514829</v>
      </c>
      <c r="K282" s="97">
        <f t="shared" si="6"/>
        <v>0.16753050784447179</v>
      </c>
      <c r="L282" s="97">
        <f t="shared" si="6"/>
        <v>1.1798526941437589E-2</v>
      </c>
      <c r="M282" s="97"/>
      <c r="N282" s="97">
        <f>+N281/F281</f>
        <v>0.51283231177136657</v>
      </c>
      <c r="O282" s="97">
        <f>+O281/M281</f>
        <v>0.44969427499624359</v>
      </c>
      <c r="P282" s="97"/>
      <c r="Q282" s="97"/>
    </row>
  </sheetData>
  <autoFilter ref="A1:Q282"/>
  <pageMargins left="0.7" right="0.7" top="0.75" bottom="0.75" header="0.3" footer="0.3"/>
  <pageSetup paperSize="1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2023 detallado</vt:lpstr>
      <vt:lpstr>2024 detallado</vt:lpstr>
      <vt:lpstr>2025 detallado</vt:lpstr>
      <vt:lpstr>Resumen vigencias</vt:lpstr>
      <vt:lpstr>Comparativo vigencias</vt:lpstr>
      <vt:lpstr>Giros por aplicar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ADM-CAR-001 Cartera 1</dc:creator>
  <cp:lastModifiedBy>ADM-CAR-001 Cartera 1</cp:lastModifiedBy>
  <dcterms:created xsi:type="dcterms:W3CDTF">2025-05-14T16:42:24Z</dcterms:created>
  <dcterms:modified xsi:type="dcterms:W3CDTF">2025-05-16T23:06:55Z</dcterms:modified>
</cp:coreProperties>
</file>